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esktop/3case/"/>
    </mc:Choice>
  </mc:AlternateContent>
  <xr:revisionPtr revIDLastSave="0" documentId="13_ncr:1_{2EF2AEE0-FA0E-A446-A467-4F0881D44751}" xr6:coauthVersionLast="47" xr6:coauthVersionMax="47" xr10:uidLastSave="{00000000-0000-0000-0000-000000000000}"/>
  <bookViews>
    <workbookView xWindow="0" yWindow="460" windowWidth="25600" windowHeight="15540" xr2:uid="{00000000-000D-0000-FFFF-FFFF00000000}"/>
  </bookViews>
  <sheets>
    <sheet name="90" sheetId="6" r:id="rId1"/>
    <sheet name="95" sheetId="5" r:id="rId2"/>
    <sheet name="99" sheetId="3" r:id="rId3"/>
    <sheet name="Sheet1" sheetId="4" r:id="rId4"/>
  </sheets>
  <calcPr calcId="191029"/>
</workbook>
</file>

<file path=xl/calcChain.xml><?xml version="1.0" encoding="utf-8"?>
<calcChain xmlns="http://schemas.openxmlformats.org/spreadsheetml/2006/main">
  <c r="AD4" i="6" l="1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" i="6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" i="5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4" i="3"/>
  <c r="AD3" i="3"/>
  <c r="Z33" i="3"/>
  <c r="X33" i="3"/>
  <c r="AC32" i="3"/>
  <c r="AB32" i="3"/>
  <c r="U32" i="3"/>
  <c r="T32" i="3"/>
  <c r="S32" i="3"/>
  <c r="R32" i="3"/>
  <c r="V32" i="3" s="1"/>
  <c r="AC31" i="3"/>
  <c r="AB31" i="3"/>
  <c r="V31" i="3"/>
  <c r="U31" i="3"/>
  <c r="T31" i="3"/>
  <c r="S31" i="3"/>
  <c r="R31" i="3"/>
  <c r="AC30" i="3"/>
  <c r="AB30" i="3"/>
  <c r="U30" i="3"/>
  <c r="T30" i="3"/>
  <c r="S30" i="3"/>
  <c r="R30" i="3"/>
  <c r="V30" i="3" s="1"/>
  <c r="AC29" i="3"/>
  <c r="AB29" i="3"/>
  <c r="U29" i="3"/>
  <c r="T29" i="3"/>
  <c r="S29" i="3"/>
  <c r="R29" i="3"/>
  <c r="V29" i="3" s="1"/>
  <c r="AC28" i="3"/>
  <c r="AB28" i="3"/>
  <c r="U28" i="3"/>
  <c r="T28" i="3"/>
  <c r="S28" i="3"/>
  <c r="R28" i="3"/>
  <c r="V28" i="3" s="1"/>
  <c r="AC27" i="3"/>
  <c r="AB27" i="3"/>
  <c r="U27" i="3"/>
  <c r="T27" i="3"/>
  <c r="S27" i="3"/>
  <c r="R27" i="3"/>
  <c r="V27" i="3" s="1"/>
  <c r="AC26" i="3"/>
  <c r="AB26" i="3"/>
  <c r="U26" i="3"/>
  <c r="T26" i="3"/>
  <c r="S26" i="3"/>
  <c r="R26" i="3"/>
  <c r="V26" i="3" s="1"/>
  <c r="AC25" i="3"/>
  <c r="AB25" i="3"/>
  <c r="U25" i="3"/>
  <c r="T25" i="3"/>
  <c r="S25" i="3"/>
  <c r="R25" i="3"/>
  <c r="V25" i="3" s="1"/>
  <c r="AC24" i="3"/>
  <c r="AB24" i="3"/>
  <c r="U24" i="3"/>
  <c r="T24" i="3"/>
  <c r="S24" i="3"/>
  <c r="R24" i="3"/>
  <c r="V24" i="3" s="1"/>
  <c r="AC23" i="3"/>
  <c r="AB23" i="3"/>
  <c r="U23" i="3"/>
  <c r="T23" i="3"/>
  <c r="S23" i="3"/>
  <c r="R23" i="3"/>
  <c r="V23" i="3" s="1"/>
  <c r="AC22" i="3"/>
  <c r="AB22" i="3"/>
  <c r="U22" i="3"/>
  <c r="T22" i="3"/>
  <c r="S22" i="3"/>
  <c r="R22" i="3"/>
  <c r="V22" i="3" s="1"/>
  <c r="AC21" i="3"/>
  <c r="AB21" i="3"/>
  <c r="U21" i="3"/>
  <c r="T21" i="3"/>
  <c r="S21" i="3"/>
  <c r="R21" i="3"/>
  <c r="V21" i="3" s="1"/>
  <c r="AC20" i="3"/>
  <c r="AB20" i="3"/>
  <c r="U20" i="3"/>
  <c r="T20" i="3"/>
  <c r="S20" i="3"/>
  <c r="R20" i="3"/>
  <c r="V20" i="3" s="1"/>
  <c r="AC19" i="3"/>
  <c r="AB19" i="3"/>
  <c r="U19" i="3"/>
  <c r="T19" i="3"/>
  <c r="S19" i="3"/>
  <c r="R19" i="3"/>
  <c r="V19" i="3" s="1"/>
  <c r="AC18" i="3"/>
  <c r="AB18" i="3"/>
  <c r="V18" i="3"/>
  <c r="U18" i="3"/>
  <c r="T18" i="3"/>
  <c r="S18" i="3"/>
  <c r="R18" i="3"/>
  <c r="AC17" i="3"/>
  <c r="AB17" i="3"/>
  <c r="U17" i="3"/>
  <c r="T17" i="3"/>
  <c r="S17" i="3"/>
  <c r="R17" i="3"/>
  <c r="V17" i="3" s="1"/>
  <c r="AC16" i="3"/>
  <c r="AB16" i="3"/>
  <c r="U16" i="3"/>
  <c r="T16" i="3"/>
  <c r="S16" i="3"/>
  <c r="R16" i="3"/>
  <c r="V16" i="3" s="1"/>
  <c r="AC15" i="3"/>
  <c r="AB15" i="3"/>
  <c r="U15" i="3"/>
  <c r="T15" i="3"/>
  <c r="S15" i="3"/>
  <c r="R15" i="3"/>
  <c r="V15" i="3" s="1"/>
  <c r="AC14" i="3"/>
  <c r="AB14" i="3"/>
  <c r="U14" i="3"/>
  <c r="T14" i="3"/>
  <c r="S14" i="3"/>
  <c r="R14" i="3"/>
  <c r="V14" i="3" s="1"/>
  <c r="AC13" i="3"/>
  <c r="AB13" i="3"/>
  <c r="U13" i="3"/>
  <c r="T13" i="3"/>
  <c r="S13" i="3"/>
  <c r="R13" i="3"/>
  <c r="V13" i="3" s="1"/>
  <c r="AC12" i="3"/>
  <c r="AB12" i="3"/>
  <c r="U12" i="3"/>
  <c r="T12" i="3"/>
  <c r="S12" i="3"/>
  <c r="R12" i="3"/>
  <c r="V12" i="3" s="1"/>
  <c r="AC11" i="3"/>
  <c r="AB11" i="3"/>
  <c r="U11" i="3"/>
  <c r="T11" i="3"/>
  <c r="S11" i="3"/>
  <c r="R11" i="3"/>
  <c r="V11" i="3" s="1"/>
  <c r="AC10" i="3"/>
  <c r="AB10" i="3"/>
  <c r="U10" i="3"/>
  <c r="T10" i="3"/>
  <c r="S10" i="3"/>
  <c r="R10" i="3"/>
  <c r="V10" i="3" s="1"/>
  <c r="AC9" i="3"/>
  <c r="AB9" i="3"/>
  <c r="U9" i="3"/>
  <c r="T9" i="3"/>
  <c r="S9" i="3"/>
  <c r="R9" i="3"/>
  <c r="V9" i="3" s="1"/>
  <c r="AC8" i="3"/>
  <c r="AB8" i="3"/>
  <c r="U8" i="3"/>
  <c r="T8" i="3"/>
  <c r="S8" i="3"/>
  <c r="R8" i="3"/>
  <c r="V8" i="3" s="1"/>
  <c r="AC7" i="3"/>
  <c r="AB7" i="3"/>
  <c r="U7" i="3"/>
  <c r="T7" i="3"/>
  <c r="S7" i="3"/>
  <c r="R7" i="3"/>
  <c r="V7" i="3" s="1"/>
  <c r="AC6" i="3"/>
  <c r="AB6" i="3"/>
  <c r="U6" i="3"/>
  <c r="T6" i="3"/>
  <c r="S6" i="3"/>
  <c r="R6" i="3"/>
  <c r="V6" i="3" s="1"/>
  <c r="AC5" i="3"/>
  <c r="AB5" i="3"/>
  <c r="U5" i="3"/>
  <c r="T5" i="3"/>
  <c r="S5" i="3"/>
  <c r="R5" i="3"/>
  <c r="V5" i="3" s="1"/>
  <c r="AC4" i="3"/>
  <c r="AB4" i="3"/>
  <c r="U4" i="3"/>
  <c r="T4" i="3"/>
  <c r="S4" i="3"/>
  <c r="R4" i="3"/>
  <c r="V4" i="3" s="1"/>
  <c r="AC3" i="3"/>
  <c r="AB3" i="3"/>
  <c r="U3" i="3"/>
  <c r="T3" i="3"/>
  <c r="S3" i="3"/>
  <c r="R3" i="3"/>
  <c r="V3" i="3" s="1"/>
  <c r="Z33" i="5"/>
  <c r="X33" i="5"/>
  <c r="AC32" i="5"/>
  <c r="AB32" i="5"/>
  <c r="U32" i="5"/>
  <c r="T32" i="5"/>
  <c r="S32" i="5"/>
  <c r="R32" i="5"/>
  <c r="V32" i="5" s="1"/>
  <c r="AC31" i="5"/>
  <c r="AB31" i="5"/>
  <c r="U31" i="5"/>
  <c r="T31" i="5"/>
  <c r="S31" i="5"/>
  <c r="R31" i="5"/>
  <c r="V31" i="5" s="1"/>
  <c r="AC30" i="5"/>
  <c r="AB30" i="5"/>
  <c r="U30" i="5"/>
  <c r="T30" i="5"/>
  <c r="S30" i="5"/>
  <c r="R30" i="5"/>
  <c r="V30" i="5" s="1"/>
  <c r="AC29" i="5"/>
  <c r="AB29" i="5"/>
  <c r="U29" i="5"/>
  <c r="T29" i="5"/>
  <c r="S29" i="5"/>
  <c r="R29" i="5"/>
  <c r="V29" i="5" s="1"/>
  <c r="AC28" i="5"/>
  <c r="AB28" i="5"/>
  <c r="U28" i="5"/>
  <c r="T28" i="5"/>
  <c r="S28" i="5"/>
  <c r="R28" i="5"/>
  <c r="V28" i="5" s="1"/>
  <c r="AC27" i="5"/>
  <c r="AB27" i="5"/>
  <c r="U27" i="5"/>
  <c r="T27" i="5"/>
  <c r="S27" i="5"/>
  <c r="R27" i="5"/>
  <c r="V27" i="5" s="1"/>
  <c r="AC26" i="5"/>
  <c r="AB26" i="5"/>
  <c r="U26" i="5"/>
  <c r="T26" i="5"/>
  <c r="S26" i="5"/>
  <c r="R26" i="5"/>
  <c r="V26" i="5" s="1"/>
  <c r="AC25" i="5"/>
  <c r="AB25" i="5"/>
  <c r="U25" i="5"/>
  <c r="T25" i="5"/>
  <c r="S25" i="5"/>
  <c r="R25" i="5"/>
  <c r="V25" i="5" s="1"/>
  <c r="AC24" i="5"/>
  <c r="AB24" i="5"/>
  <c r="U24" i="5"/>
  <c r="T24" i="5"/>
  <c r="S24" i="5"/>
  <c r="R24" i="5"/>
  <c r="V24" i="5" s="1"/>
  <c r="AC23" i="5"/>
  <c r="AB23" i="5"/>
  <c r="U23" i="5"/>
  <c r="T23" i="5"/>
  <c r="S23" i="5"/>
  <c r="R23" i="5"/>
  <c r="V23" i="5" s="1"/>
  <c r="AC22" i="5"/>
  <c r="AB22" i="5"/>
  <c r="U22" i="5"/>
  <c r="T22" i="5"/>
  <c r="S22" i="5"/>
  <c r="R22" i="5"/>
  <c r="V22" i="5" s="1"/>
  <c r="AC21" i="5"/>
  <c r="AB21" i="5"/>
  <c r="U21" i="5"/>
  <c r="T21" i="5"/>
  <c r="S21" i="5"/>
  <c r="R21" i="5"/>
  <c r="V21" i="5" s="1"/>
  <c r="AC20" i="5"/>
  <c r="AB20" i="5"/>
  <c r="U20" i="5"/>
  <c r="T20" i="5"/>
  <c r="S20" i="5"/>
  <c r="R20" i="5"/>
  <c r="V20" i="5" s="1"/>
  <c r="AC19" i="5"/>
  <c r="AB19" i="5"/>
  <c r="U19" i="5"/>
  <c r="T19" i="5"/>
  <c r="S19" i="5"/>
  <c r="R19" i="5"/>
  <c r="V19" i="5" s="1"/>
  <c r="AC18" i="5"/>
  <c r="AB18" i="5"/>
  <c r="U18" i="5"/>
  <c r="T18" i="5"/>
  <c r="S18" i="5"/>
  <c r="R18" i="5"/>
  <c r="V18" i="5" s="1"/>
  <c r="AC17" i="5"/>
  <c r="AB17" i="5"/>
  <c r="U17" i="5"/>
  <c r="T17" i="5"/>
  <c r="S17" i="5"/>
  <c r="R17" i="5"/>
  <c r="V17" i="5" s="1"/>
  <c r="AC16" i="5"/>
  <c r="AB16" i="5"/>
  <c r="U16" i="5"/>
  <c r="T16" i="5"/>
  <c r="S16" i="5"/>
  <c r="R16" i="5"/>
  <c r="V16" i="5" s="1"/>
  <c r="AC15" i="5"/>
  <c r="AB15" i="5"/>
  <c r="U15" i="5"/>
  <c r="T15" i="5"/>
  <c r="S15" i="5"/>
  <c r="R15" i="5"/>
  <c r="V15" i="5" s="1"/>
  <c r="AC14" i="5"/>
  <c r="AB14" i="5"/>
  <c r="U14" i="5"/>
  <c r="T14" i="5"/>
  <c r="S14" i="5"/>
  <c r="R14" i="5"/>
  <c r="V14" i="5" s="1"/>
  <c r="AC13" i="5"/>
  <c r="AB13" i="5"/>
  <c r="U13" i="5"/>
  <c r="T13" i="5"/>
  <c r="S13" i="5"/>
  <c r="R13" i="5"/>
  <c r="V13" i="5" s="1"/>
  <c r="AC12" i="5"/>
  <c r="AB12" i="5"/>
  <c r="U12" i="5"/>
  <c r="T12" i="5"/>
  <c r="S12" i="5"/>
  <c r="R12" i="5"/>
  <c r="V12" i="5" s="1"/>
  <c r="AC11" i="5"/>
  <c r="AB11" i="5"/>
  <c r="U11" i="5"/>
  <c r="T11" i="5"/>
  <c r="S11" i="5"/>
  <c r="R11" i="5"/>
  <c r="V11" i="5" s="1"/>
  <c r="AC10" i="5"/>
  <c r="AB10" i="5"/>
  <c r="U10" i="5"/>
  <c r="T10" i="5"/>
  <c r="S10" i="5"/>
  <c r="R10" i="5"/>
  <c r="V10" i="5" s="1"/>
  <c r="AC9" i="5"/>
  <c r="AB9" i="5"/>
  <c r="U9" i="5"/>
  <c r="T9" i="5"/>
  <c r="S9" i="5"/>
  <c r="R9" i="5"/>
  <c r="V9" i="5" s="1"/>
  <c r="AC8" i="5"/>
  <c r="AB8" i="5"/>
  <c r="U8" i="5"/>
  <c r="T8" i="5"/>
  <c r="S8" i="5"/>
  <c r="R8" i="5"/>
  <c r="V8" i="5" s="1"/>
  <c r="AC7" i="5"/>
  <c r="AB7" i="5"/>
  <c r="U7" i="5"/>
  <c r="T7" i="5"/>
  <c r="S7" i="5"/>
  <c r="R7" i="5"/>
  <c r="V7" i="5" s="1"/>
  <c r="AC6" i="5"/>
  <c r="AB6" i="5"/>
  <c r="U6" i="5"/>
  <c r="T6" i="5"/>
  <c r="S6" i="5"/>
  <c r="R6" i="5"/>
  <c r="V6" i="5" s="1"/>
  <c r="AC5" i="5"/>
  <c r="AB5" i="5"/>
  <c r="U5" i="5"/>
  <c r="T5" i="5"/>
  <c r="S5" i="5"/>
  <c r="R5" i="5"/>
  <c r="V5" i="5" s="1"/>
  <c r="AC4" i="5"/>
  <c r="AB4" i="5"/>
  <c r="U4" i="5"/>
  <c r="T4" i="5"/>
  <c r="S4" i="5"/>
  <c r="R4" i="5"/>
  <c r="V4" i="5" s="1"/>
  <c r="AC3" i="5"/>
  <c r="AB3" i="5"/>
  <c r="U3" i="5"/>
  <c r="T3" i="5"/>
  <c r="S3" i="5"/>
  <c r="R3" i="5"/>
  <c r="V3" i="5" s="1"/>
  <c r="Z33" i="6"/>
  <c r="X33" i="6"/>
  <c r="AC32" i="6"/>
  <c r="AB32" i="6"/>
  <c r="U32" i="6"/>
  <c r="T32" i="6"/>
  <c r="S32" i="6"/>
  <c r="R32" i="6"/>
  <c r="V32" i="6" s="1"/>
  <c r="AC31" i="6"/>
  <c r="AB31" i="6"/>
  <c r="U31" i="6"/>
  <c r="T31" i="6"/>
  <c r="S31" i="6"/>
  <c r="R31" i="6"/>
  <c r="AC30" i="6"/>
  <c r="AB30" i="6"/>
  <c r="U30" i="6"/>
  <c r="T30" i="6"/>
  <c r="S30" i="6"/>
  <c r="R30" i="6"/>
  <c r="V30" i="6" s="1"/>
  <c r="AC29" i="6"/>
  <c r="AB29" i="6"/>
  <c r="U29" i="6"/>
  <c r="T29" i="6"/>
  <c r="S29" i="6"/>
  <c r="R29" i="6"/>
  <c r="AC28" i="6"/>
  <c r="AB28" i="6"/>
  <c r="U28" i="6"/>
  <c r="T28" i="6"/>
  <c r="S28" i="6"/>
  <c r="R28" i="6"/>
  <c r="V28" i="6" s="1"/>
  <c r="AC27" i="6"/>
  <c r="AB27" i="6"/>
  <c r="U27" i="6"/>
  <c r="T27" i="6"/>
  <c r="S27" i="6"/>
  <c r="R27" i="6"/>
  <c r="AC26" i="6"/>
  <c r="AB26" i="6"/>
  <c r="U26" i="6"/>
  <c r="T26" i="6"/>
  <c r="S26" i="6"/>
  <c r="R26" i="6"/>
  <c r="V26" i="6" s="1"/>
  <c r="AC25" i="6"/>
  <c r="AB25" i="6"/>
  <c r="U25" i="6"/>
  <c r="T25" i="6"/>
  <c r="S25" i="6"/>
  <c r="R25" i="6"/>
  <c r="AC24" i="6"/>
  <c r="AB24" i="6"/>
  <c r="U24" i="6"/>
  <c r="T24" i="6"/>
  <c r="S24" i="6"/>
  <c r="R24" i="6"/>
  <c r="V24" i="6" s="1"/>
  <c r="AC23" i="6"/>
  <c r="AB23" i="6"/>
  <c r="U23" i="6"/>
  <c r="T23" i="6"/>
  <c r="S23" i="6"/>
  <c r="R23" i="6"/>
  <c r="AC22" i="6"/>
  <c r="AB22" i="6"/>
  <c r="U22" i="6"/>
  <c r="T22" i="6"/>
  <c r="S22" i="6"/>
  <c r="R22" i="6"/>
  <c r="V22" i="6" s="1"/>
  <c r="AC21" i="6"/>
  <c r="AB21" i="6"/>
  <c r="U21" i="6"/>
  <c r="T21" i="6"/>
  <c r="S21" i="6"/>
  <c r="R21" i="6"/>
  <c r="AC20" i="6"/>
  <c r="AB20" i="6"/>
  <c r="U20" i="6"/>
  <c r="T20" i="6"/>
  <c r="S20" i="6"/>
  <c r="R20" i="6"/>
  <c r="V20" i="6" s="1"/>
  <c r="AC19" i="6"/>
  <c r="AB19" i="6"/>
  <c r="U19" i="6"/>
  <c r="T19" i="6"/>
  <c r="S19" i="6"/>
  <c r="R19" i="6"/>
  <c r="AC18" i="6"/>
  <c r="AB18" i="6"/>
  <c r="U18" i="6"/>
  <c r="T18" i="6"/>
  <c r="S18" i="6"/>
  <c r="R18" i="6"/>
  <c r="V18" i="6" s="1"/>
  <c r="AC17" i="6"/>
  <c r="AB17" i="6"/>
  <c r="U17" i="6"/>
  <c r="T17" i="6"/>
  <c r="S17" i="6"/>
  <c r="R17" i="6"/>
  <c r="AC16" i="6"/>
  <c r="AB16" i="6"/>
  <c r="U16" i="6"/>
  <c r="T16" i="6"/>
  <c r="S16" i="6"/>
  <c r="R16" i="6"/>
  <c r="V16" i="6" s="1"/>
  <c r="AC15" i="6"/>
  <c r="AB15" i="6"/>
  <c r="U15" i="6"/>
  <c r="T15" i="6"/>
  <c r="S15" i="6"/>
  <c r="R15" i="6"/>
  <c r="AC14" i="6"/>
  <c r="AB14" i="6"/>
  <c r="U14" i="6"/>
  <c r="T14" i="6"/>
  <c r="S14" i="6"/>
  <c r="R14" i="6"/>
  <c r="V14" i="6" s="1"/>
  <c r="AC13" i="6"/>
  <c r="AB13" i="6"/>
  <c r="U13" i="6"/>
  <c r="T13" i="6"/>
  <c r="S13" i="6"/>
  <c r="R13" i="6"/>
  <c r="AC12" i="6"/>
  <c r="AB12" i="6"/>
  <c r="U12" i="6"/>
  <c r="T12" i="6"/>
  <c r="S12" i="6"/>
  <c r="R12" i="6"/>
  <c r="V12" i="6" s="1"/>
  <c r="AC11" i="6"/>
  <c r="AB11" i="6"/>
  <c r="U11" i="6"/>
  <c r="T11" i="6"/>
  <c r="S11" i="6"/>
  <c r="R11" i="6"/>
  <c r="AC10" i="6"/>
  <c r="AB10" i="6"/>
  <c r="U10" i="6"/>
  <c r="T10" i="6"/>
  <c r="S10" i="6"/>
  <c r="R10" i="6"/>
  <c r="V10" i="6" s="1"/>
  <c r="AC9" i="6"/>
  <c r="AB9" i="6"/>
  <c r="U9" i="6"/>
  <c r="T9" i="6"/>
  <c r="S9" i="6"/>
  <c r="R9" i="6"/>
  <c r="AC8" i="6"/>
  <c r="AB8" i="6"/>
  <c r="U8" i="6"/>
  <c r="T8" i="6"/>
  <c r="S8" i="6"/>
  <c r="R8" i="6"/>
  <c r="V8" i="6" s="1"/>
  <c r="AC7" i="6"/>
  <c r="AB7" i="6"/>
  <c r="U7" i="6"/>
  <c r="T7" i="6"/>
  <c r="S7" i="6"/>
  <c r="R7" i="6"/>
  <c r="AC6" i="6"/>
  <c r="AB6" i="6"/>
  <c r="U6" i="6"/>
  <c r="T6" i="6"/>
  <c r="S6" i="6"/>
  <c r="R6" i="6"/>
  <c r="V6" i="6" s="1"/>
  <c r="AC5" i="6"/>
  <c r="AB5" i="6"/>
  <c r="U5" i="6"/>
  <c r="T5" i="6"/>
  <c r="S5" i="6"/>
  <c r="R5" i="6"/>
  <c r="V5" i="6" s="1"/>
  <c r="AC4" i="6"/>
  <c r="AB4" i="6"/>
  <c r="U4" i="6"/>
  <c r="T4" i="6"/>
  <c r="S4" i="6"/>
  <c r="R4" i="6"/>
  <c r="V4" i="6" s="1"/>
  <c r="AC3" i="6"/>
  <c r="AB3" i="6"/>
  <c r="U3" i="6"/>
  <c r="T3" i="6"/>
  <c r="S3" i="6"/>
  <c r="R3" i="6"/>
  <c r="V3" i="6" s="1"/>
  <c r="AD35" i="5" l="1"/>
  <c r="AD35" i="3"/>
  <c r="AD33" i="3"/>
  <c r="AD34" i="3"/>
  <c r="V35" i="3"/>
  <c r="V34" i="3"/>
  <c r="V36" i="3" s="1"/>
  <c r="AD36" i="3"/>
  <c r="AB33" i="3"/>
  <c r="AD37" i="3"/>
  <c r="V35" i="5"/>
  <c r="V34" i="5"/>
  <c r="V36" i="5" s="1"/>
  <c r="AD33" i="5"/>
  <c r="AD34" i="5"/>
  <c r="AD36" i="5"/>
  <c r="AB33" i="5"/>
  <c r="AD37" i="5"/>
  <c r="V7" i="6"/>
  <c r="V9" i="6"/>
  <c r="V11" i="6"/>
  <c r="V35" i="6" s="1"/>
  <c r="V13" i="6"/>
  <c r="V15" i="6"/>
  <c r="V17" i="6"/>
  <c r="V19" i="6"/>
  <c r="V21" i="6"/>
  <c r="V23" i="6"/>
  <c r="V25" i="6"/>
  <c r="V27" i="6"/>
  <c r="V29" i="6"/>
  <c r="V31" i="6"/>
  <c r="AD35" i="6"/>
  <c r="AB33" i="6"/>
  <c r="AD33" i="6"/>
  <c r="V34" i="6"/>
  <c r="AD36" i="6"/>
  <c r="AD37" i="6"/>
  <c r="AD38" i="5" l="1"/>
  <c r="AD38" i="3"/>
  <c r="V36" i="6"/>
  <c r="AD34" i="6"/>
  <c r="AD38" i="6"/>
</calcChain>
</file>

<file path=xl/sharedStrings.xml><?xml version="1.0" encoding="utf-8"?>
<sst xmlns="http://schemas.openxmlformats.org/spreadsheetml/2006/main" count="334" uniqueCount="48">
  <si>
    <t>x1</t>
  </si>
  <si>
    <t>x2</t>
  </si>
  <si>
    <t>y1</t>
  </si>
  <si>
    <t>y2</t>
  </si>
  <si>
    <t>z1</t>
  </si>
  <si>
    <t>z2</t>
  </si>
  <si>
    <t>w1</t>
  </si>
  <si>
    <t>k1</t>
  </si>
  <si>
    <t>prop1</t>
  </si>
  <si>
    <t>reqBound1</t>
  </si>
  <si>
    <t>prop2</t>
  </si>
  <si>
    <t>reqBound2</t>
  </si>
  <si>
    <t>prop4</t>
  </si>
  <si>
    <t>reqBound4</t>
  </si>
  <si>
    <t>prop5</t>
  </si>
  <si>
    <t>reqBound5</t>
  </si>
  <si>
    <t>reqSat1</t>
  </si>
  <si>
    <t>reqSat2</t>
  </si>
  <si>
    <t>reqSat4</t>
  </si>
  <si>
    <t>reqSat5</t>
  </si>
  <si>
    <t>Satisfied</t>
  </si>
  <si>
    <t>Violated</t>
  </si>
  <si>
    <t>Total</t>
  </si>
  <si>
    <t>ID</t>
  </si>
  <si>
    <t>AP</t>
  </si>
  <si>
    <t>properties and bounds</t>
  </si>
  <si>
    <t>Decision</t>
  </si>
  <si>
    <t>decision</t>
  </si>
  <si>
    <t>bound</t>
  </si>
  <si>
    <t>same cost</t>
  </si>
  <si>
    <t>different cost</t>
  </si>
  <si>
    <t>Non-Uniform</t>
  </si>
  <si>
    <t>Uniform</t>
  </si>
  <si>
    <t>obs1</t>
  </si>
  <si>
    <t>obs2</t>
  </si>
  <si>
    <t>obs2-obs1</t>
  </si>
  <si>
    <t>Best</t>
  </si>
  <si>
    <t>% additional obs for uniform</t>
  </si>
  <si>
    <t>MEAN</t>
  </si>
  <si>
    <t>STANDARD DEVIATION</t>
  </si>
  <si>
    <t># of Uniform</t>
  </si>
  <si>
    <t># of Non-uniform</t>
  </si>
  <si>
    <t>equal</t>
  </si>
  <si>
    <t>Round Budget</t>
  </si>
  <si>
    <t>Total Budget</t>
  </si>
  <si>
    <t>seed</t>
  </si>
  <si>
    <t>Num values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</si>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</sst>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 (Body)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BC3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left" vertical="top"/>
    </xf>
    <xf numFmtId="0" fontId="0" fillId="5" borderId="1" xfId="0" applyFill="1" applyBorder="1"/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left" vertical="top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B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CF30B-C468-114A-BB23-072B38CC3623}">
  <dimension ref="A1:AE42"/>
  <sheetViews>
    <sheetView tabSelected="1" topLeftCell="P1" workbookViewId="0">
      <selection activeCell="AF19" sqref="AF19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8" max="28" width="11" customWidth="1"/>
    <col min="29" max="29" width="19.5" customWidth="1"/>
  </cols>
  <sheetData>
    <row r="1" spans="1:31" x14ac:dyDescent="0.2">
      <c r="A1" s="38" t="s">
        <v>23</v>
      </c>
      <c r="B1" s="39" t="s">
        <v>24</v>
      </c>
      <c r="C1" s="39"/>
      <c r="D1" s="39"/>
      <c r="E1" s="39"/>
      <c r="F1" s="39"/>
      <c r="G1" s="39"/>
      <c r="H1" s="39"/>
      <c r="I1" s="39"/>
      <c r="J1" s="39" t="s">
        <v>25</v>
      </c>
      <c r="K1" s="39"/>
      <c r="L1" s="39"/>
      <c r="M1" s="39"/>
      <c r="N1" s="39"/>
      <c r="O1" s="39"/>
      <c r="P1" s="39"/>
      <c r="Q1" s="39"/>
      <c r="R1" s="40" t="s">
        <v>26</v>
      </c>
      <c r="S1" s="40"/>
      <c r="T1" s="40"/>
      <c r="U1" s="40"/>
      <c r="V1" s="40"/>
      <c r="W1" s="37" t="s">
        <v>23</v>
      </c>
      <c r="X1" s="41" t="s">
        <v>31</v>
      </c>
      <c r="Y1" s="41"/>
      <c r="Z1" s="37" t="s">
        <v>32</v>
      </c>
      <c r="AA1" s="37"/>
      <c r="AB1" s="10"/>
      <c r="AC1" s="11"/>
      <c r="AD1" s="11"/>
    </row>
    <row r="2" spans="1:31" x14ac:dyDescent="0.2">
      <c r="A2" s="38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5" t="s">
        <v>17</v>
      </c>
      <c r="T2" s="5" t="s">
        <v>18</v>
      </c>
      <c r="U2" s="5" t="s">
        <v>19</v>
      </c>
      <c r="V2" s="5" t="s">
        <v>27</v>
      </c>
      <c r="W2" s="37"/>
      <c r="X2" s="10" t="s">
        <v>33</v>
      </c>
      <c r="Y2" s="11" t="s">
        <v>26</v>
      </c>
      <c r="Z2" s="12" t="s">
        <v>34</v>
      </c>
      <c r="AA2" s="11" t="s">
        <v>26</v>
      </c>
      <c r="AB2" s="10" t="s">
        <v>35</v>
      </c>
      <c r="AC2" s="11" t="s">
        <v>36</v>
      </c>
      <c r="AD2" s="10" t="s">
        <v>37</v>
      </c>
    </row>
    <row r="3" spans="1:31" x14ac:dyDescent="0.2">
      <c r="A3" s="2">
        <v>1</v>
      </c>
      <c r="B3" s="5">
        <v>0.9</v>
      </c>
      <c r="C3" s="5">
        <v>7.0000000000000007E-2</v>
      </c>
      <c r="D3" s="5">
        <v>0.92</v>
      </c>
      <c r="E3" s="5">
        <v>2.4E-2</v>
      </c>
      <c r="F3" s="5">
        <v>0.93</v>
      </c>
      <c r="G3" s="5">
        <v>4.2000000000000003E-2</v>
      </c>
      <c r="H3" s="5">
        <v>0.93</v>
      </c>
      <c r="I3" s="5">
        <v>0.99</v>
      </c>
      <c r="J3" s="5">
        <v>0.51124700000000001</v>
      </c>
      <c r="K3" s="5">
        <v>0.52658441</v>
      </c>
      <c r="L3" s="5">
        <v>0.91955652499999996</v>
      </c>
      <c r="M3" s="5">
        <v>0.82760087250000003</v>
      </c>
      <c r="N3" s="5">
        <v>4.5294999999999996</v>
      </c>
      <c r="O3" s="5">
        <v>4.2577299999999996</v>
      </c>
      <c r="P3" s="5">
        <v>28.851825000000002</v>
      </c>
      <c r="Q3" s="5">
        <v>27.697752000000001</v>
      </c>
      <c r="R3" s="5" t="b">
        <f t="shared" ref="R3:R32" si="0">IF(J3*1000&gt;K3*1000,TRUE,FALSE)</f>
        <v>0</v>
      </c>
      <c r="S3" s="5" t="b">
        <f t="shared" ref="S3:S32" si="1">IF(L3*1000&gt;M3*1000,TRUE,FALSE)</f>
        <v>1</v>
      </c>
      <c r="T3" s="5" t="b">
        <f t="shared" ref="T3:T32" si="2">IF(N3*1000&lt;O3*1000,TRUE,FALSE)</f>
        <v>0</v>
      </c>
      <c r="U3" s="5" t="b">
        <f t="shared" ref="U3:U32" si="3">IF(P3*1000&lt;Q3*1000,TRUE,FALSE)</f>
        <v>0</v>
      </c>
      <c r="V3" s="5" t="str">
        <f>IF(OR(R3=FALSE,S3=FALSE,T3=FALSE,U3=FALSE),"Violated","Satisfied")</f>
        <v>Violated</v>
      </c>
      <c r="W3" s="5">
        <v>1</v>
      </c>
      <c r="X3" s="18">
        <v>6000</v>
      </c>
      <c r="Y3" s="9" t="s">
        <v>21</v>
      </c>
      <c r="Z3" s="7">
        <v>9000</v>
      </c>
      <c r="AA3" s="9" t="s">
        <v>21</v>
      </c>
      <c r="AB3" s="5">
        <f>Z3-X3</f>
        <v>3000</v>
      </c>
      <c r="AC3" s="5" t="str">
        <f>IF(Z3=X3,"equal",IF(Z3&lt;X3,"Uniform","Non-Uniform"))</f>
        <v>Non-Uniform</v>
      </c>
      <c r="AD3" s="5">
        <f>ROUND((AB3*100)/X3,2)</f>
        <v>50</v>
      </c>
    </row>
    <row r="4" spans="1:31" x14ac:dyDescent="0.2">
      <c r="A4" s="2">
        <v>2</v>
      </c>
      <c r="B4" s="5">
        <v>0.8</v>
      </c>
      <c r="C4" s="5">
        <v>0.12</v>
      </c>
      <c r="D4" s="5">
        <v>0.91</v>
      </c>
      <c r="E4" s="5">
        <v>4.4999999999999998E-2</v>
      </c>
      <c r="F4" s="5">
        <v>0.84</v>
      </c>
      <c r="G4" s="5">
        <v>0.128</v>
      </c>
      <c r="H4" s="5">
        <v>0.85</v>
      </c>
      <c r="I4" s="5">
        <v>0.84</v>
      </c>
      <c r="J4" s="5">
        <v>0.52207650000000005</v>
      </c>
      <c r="K4" s="5">
        <v>0.49075191000000001</v>
      </c>
      <c r="L4" s="5">
        <v>0.83414520000000003</v>
      </c>
      <c r="M4" s="5">
        <v>0.79660866600000002</v>
      </c>
      <c r="N4" s="5">
        <v>4.3467574999999998</v>
      </c>
      <c r="O4" s="5">
        <v>4.7118851299999998</v>
      </c>
      <c r="P4" s="5">
        <v>25.894725000000001</v>
      </c>
      <c r="Q4" s="5">
        <v>25.117883249999998</v>
      </c>
      <c r="R4" s="5" t="b">
        <f t="shared" si="0"/>
        <v>1</v>
      </c>
      <c r="S4" s="5" t="b">
        <f t="shared" si="1"/>
        <v>1</v>
      </c>
      <c r="T4" s="5" t="b">
        <f t="shared" si="2"/>
        <v>1</v>
      </c>
      <c r="U4" s="5" t="b">
        <f t="shared" si="3"/>
        <v>0</v>
      </c>
      <c r="V4" s="5" t="str">
        <f t="shared" ref="V4:V32" si="4">IF(OR(R4=FALSE,S4=FALSE,T4=FALSE,U4=FALSE),"Violated","Satisfied")</f>
        <v>Violated</v>
      </c>
      <c r="W4" s="5">
        <v>2</v>
      </c>
      <c r="X4" s="18">
        <v>189000</v>
      </c>
      <c r="Y4" s="9" t="s">
        <v>21</v>
      </c>
      <c r="Z4" s="7">
        <v>318000</v>
      </c>
      <c r="AA4" s="9" t="s">
        <v>21</v>
      </c>
      <c r="AB4" s="5">
        <f>Z4-X4</f>
        <v>129000</v>
      </c>
      <c r="AC4" s="5" t="str">
        <f t="shared" ref="AC4:AC32" si="5">IF(Z4=X4,"equal",IF(Z4&lt;X4,"Uniform","Non-Uniform"))</f>
        <v>Non-Uniform</v>
      </c>
      <c r="AD4" s="32">
        <f t="shared" ref="AD4:AD32" si="6">ROUND((AB4*100)/X4,2)</f>
        <v>68.25</v>
      </c>
    </row>
    <row r="5" spans="1:31" x14ac:dyDescent="0.2">
      <c r="A5" s="2">
        <v>3</v>
      </c>
      <c r="B5" s="5">
        <v>0.83</v>
      </c>
      <c r="C5" s="5">
        <v>0.10199999999999999</v>
      </c>
      <c r="D5" s="5">
        <v>0.87</v>
      </c>
      <c r="E5" s="5">
        <v>3.9E-2</v>
      </c>
      <c r="F5" s="5">
        <v>0.89</v>
      </c>
      <c r="G5" s="5">
        <v>4.3999999999999997E-2</v>
      </c>
      <c r="H5" s="5">
        <v>0.87</v>
      </c>
      <c r="I5" s="5">
        <v>0.88</v>
      </c>
      <c r="J5" s="5">
        <v>0.51131587499999998</v>
      </c>
      <c r="K5" s="5">
        <v>0.47041060499999998</v>
      </c>
      <c r="L5" s="5">
        <v>0.84153916499999903</v>
      </c>
      <c r="M5" s="5">
        <v>0.757385248499999</v>
      </c>
      <c r="N5" s="5">
        <v>4.2346170000000001</v>
      </c>
      <c r="O5" s="5">
        <v>4.0792065560999999</v>
      </c>
      <c r="P5" s="5">
        <v>26.190311250000001</v>
      </c>
      <c r="Q5" s="5">
        <v>26.976020587499999</v>
      </c>
      <c r="R5" s="5" t="b">
        <f t="shared" si="0"/>
        <v>1</v>
      </c>
      <c r="S5" s="5" t="b">
        <f t="shared" si="1"/>
        <v>1</v>
      </c>
      <c r="T5" s="5" t="b">
        <f t="shared" si="2"/>
        <v>0</v>
      </c>
      <c r="U5" s="5" t="b">
        <f t="shared" si="3"/>
        <v>1</v>
      </c>
      <c r="V5" s="5" t="str">
        <f t="shared" si="4"/>
        <v>Violated</v>
      </c>
      <c r="W5" s="5">
        <v>3</v>
      </c>
      <c r="X5" s="18">
        <v>45000</v>
      </c>
      <c r="Y5" s="9" t="s">
        <v>21</v>
      </c>
      <c r="Z5" s="7">
        <v>168000</v>
      </c>
      <c r="AA5" s="9" t="s">
        <v>21</v>
      </c>
      <c r="AB5" s="5">
        <f t="shared" ref="AB5:AB32" si="7">Z5-X5</f>
        <v>123000</v>
      </c>
      <c r="AC5" s="5" t="str">
        <f t="shared" si="5"/>
        <v>Non-Uniform</v>
      </c>
      <c r="AD5" s="32">
        <f t="shared" si="6"/>
        <v>273.33</v>
      </c>
    </row>
    <row r="6" spans="1:31" x14ac:dyDescent="0.2">
      <c r="A6" s="2">
        <v>4</v>
      </c>
      <c r="B6" s="5">
        <v>0.93</v>
      </c>
      <c r="C6" s="5">
        <v>5.6000000000000001E-2</v>
      </c>
      <c r="D6" s="5">
        <v>0.86</v>
      </c>
      <c r="E6" s="5">
        <v>0.112</v>
      </c>
      <c r="F6" s="5">
        <v>0.92</v>
      </c>
      <c r="G6" s="5">
        <v>4.8000000000000001E-2</v>
      </c>
      <c r="H6" s="5">
        <v>0.81</v>
      </c>
      <c r="I6" s="5">
        <v>0.97</v>
      </c>
      <c r="J6" s="5">
        <v>0.56352899999999995</v>
      </c>
      <c r="K6" s="5">
        <v>0.52780126139999994</v>
      </c>
      <c r="L6" s="5">
        <v>0.93414112999999999</v>
      </c>
      <c r="M6" s="5">
        <v>0.89677548480000002</v>
      </c>
      <c r="N6" s="5">
        <v>4.3080030000000002</v>
      </c>
      <c r="O6" s="5">
        <v>4.6065476078999996</v>
      </c>
      <c r="P6" s="5">
        <v>26.716269999999898</v>
      </c>
      <c r="Q6" s="5">
        <v>27.675384092999895</v>
      </c>
      <c r="R6" s="5" t="b">
        <f t="shared" si="0"/>
        <v>1</v>
      </c>
      <c r="S6" s="5" t="b">
        <f t="shared" si="1"/>
        <v>1</v>
      </c>
      <c r="T6" s="5" t="b">
        <f t="shared" si="2"/>
        <v>1</v>
      </c>
      <c r="U6" s="5" t="b">
        <f t="shared" si="3"/>
        <v>1</v>
      </c>
      <c r="V6" s="5" t="str">
        <f t="shared" si="4"/>
        <v>Satisfied</v>
      </c>
      <c r="W6" s="5">
        <v>4</v>
      </c>
      <c r="X6" s="18">
        <v>87000</v>
      </c>
      <c r="Y6" s="9" t="s">
        <v>20</v>
      </c>
      <c r="Z6" s="7">
        <v>216000</v>
      </c>
      <c r="AA6" s="9" t="s">
        <v>20</v>
      </c>
      <c r="AB6" s="5">
        <f t="shared" si="7"/>
        <v>129000</v>
      </c>
      <c r="AC6" s="5" t="str">
        <f t="shared" si="5"/>
        <v>Non-Uniform</v>
      </c>
      <c r="AD6" s="32">
        <f t="shared" si="6"/>
        <v>148.28</v>
      </c>
    </row>
    <row r="7" spans="1:31" x14ac:dyDescent="0.2">
      <c r="A7" s="29">
        <v>5</v>
      </c>
      <c r="B7" s="30">
        <v>0.99</v>
      </c>
      <c r="C7" s="30">
        <v>5.0000000000000001E-3</v>
      </c>
      <c r="D7" s="30">
        <v>0.92</v>
      </c>
      <c r="E7" s="30">
        <v>1.6E-2</v>
      </c>
      <c r="F7" s="30">
        <v>0.8</v>
      </c>
      <c r="G7" s="30">
        <v>0.1</v>
      </c>
      <c r="H7" s="30">
        <v>0.88</v>
      </c>
      <c r="I7" s="30">
        <v>0.89</v>
      </c>
      <c r="J7" s="30">
        <v>0.53736499999999998</v>
      </c>
      <c r="K7" s="30">
        <v>0.48362850000000002</v>
      </c>
      <c r="L7" s="30">
        <v>0.85267340000000003</v>
      </c>
      <c r="M7" s="30">
        <v>0.792986262</v>
      </c>
      <c r="N7" s="30">
        <v>4.2906300000000002</v>
      </c>
      <c r="O7" s="30">
        <v>4.5051614999999998</v>
      </c>
      <c r="P7" s="30">
        <v>24.7972</v>
      </c>
      <c r="Q7" s="30">
        <v>34.716099999999997</v>
      </c>
      <c r="R7" s="30" t="b">
        <f t="shared" si="0"/>
        <v>1</v>
      </c>
      <c r="S7" s="30" t="b">
        <f t="shared" si="1"/>
        <v>1</v>
      </c>
      <c r="T7" s="30" t="b">
        <f t="shared" si="2"/>
        <v>1</v>
      </c>
      <c r="U7" s="30" t="b">
        <f t="shared" si="3"/>
        <v>1</v>
      </c>
      <c r="V7" s="30" t="str">
        <f t="shared" si="4"/>
        <v>Satisfied</v>
      </c>
      <c r="W7" s="30">
        <v>5</v>
      </c>
      <c r="X7" s="30">
        <v>28200</v>
      </c>
      <c r="Y7" s="30" t="s">
        <v>20</v>
      </c>
      <c r="Z7" s="31">
        <v>50100</v>
      </c>
      <c r="AA7" s="30" t="s">
        <v>20</v>
      </c>
      <c r="AB7" s="30">
        <f t="shared" si="7"/>
        <v>21900</v>
      </c>
      <c r="AC7" s="30" t="str">
        <f t="shared" si="5"/>
        <v>Non-Uniform</v>
      </c>
      <c r="AD7" s="30">
        <f t="shared" si="6"/>
        <v>77.66</v>
      </c>
      <c r="AE7" s="33"/>
    </row>
    <row r="8" spans="1:31" x14ac:dyDescent="0.2">
      <c r="A8" s="2">
        <v>6</v>
      </c>
      <c r="B8" s="23">
        <v>0.94</v>
      </c>
      <c r="C8" s="23">
        <v>3.5999999999999997E-2</v>
      </c>
      <c r="D8" s="23">
        <v>0.96</v>
      </c>
      <c r="E8" s="23">
        <v>8.0000000000000002E-3</v>
      </c>
      <c r="F8" s="23">
        <v>0.84</v>
      </c>
      <c r="G8" s="23">
        <v>1.6E-2</v>
      </c>
      <c r="H8" s="23">
        <v>0.85</v>
      </c>
      <c r="I8" s="23">
        <v>0.92</v>
      </c>
      <c r="J8" s="23">
        <v>0.572048</v>
      </c>
      <c r="K8" s="23">
        <v>0.58920943999999997</v>
      </c>
      <c r="L8" s="23">
        <v>0.92924479999999898</v>
      </c>
      <c r="M8" s="23">
        <v>0.86419766399999898</v>
      </c>
      <c r="N8" s="23">
        <v>4.5425120000000003</v>
      </c>
      <c r="O8" s="23">
        <v>4.3153864000000004</v>
      </c>
      <c r="P8" s="23">
        <v>27.173279999999998</v>
      </c>
      <c r="Q8" s="23">
        <v>25.2711504</v>
      </c>
      <c r="R8" s="23" t="b">
        <f t="shared" si="0"/>
        <v>0</v>
      </c>
      <c r="S8" s="23" t="b">
        <f t="shared" si="1"/>
        <v>1</v>
      </c>
      <c r="T8" s="23" t="b">
        <f t="shared" si="2"/>
        <v>0</v>
      </c>
      <c r="U8" s="23" t="b">
        <f t="shared" si="3"/>
        <v>0</v>
      </c>
      <c r="V8" s="23" t="str">
        <f t="shared" si="4"/>
        <v>Violated</v>
      </c>
      <c r="W8" s="23">
        <v>6</v>
      </c>
      <c r="X8" s="23">
        <v>15000</v>
      </c>
      <c r="Y8" s="23" t="s">
        <v>21</v>
      </c>
      <c r="Z8" s="7">
        <v>30000</v>
      </c>
      <c r="AA8" s="23" t="s">
        <v>21</v>
      </c>
      <c r="AB8" s="23">
        <f t="shared" si="7"/>
        <v>15000</v>
      </c>
      <c r="AC8" s="23" t="str">
        <f t="shared" si="5"/>
        <v>Non-Uniform</v>
      </c>
      <c r="AD8" s="32">
        <f t="shared" si="6"/>
        <v>100</v>
      </c>
      <c r="AE8" s="33"/>
    </row>
    <row r="9" spans="1:31" x14ac:dyDescent="0.2">
      <c r="A9" s="2">
        <v>7</v>
      </c>
      <c r="B9" s="23">
        <v>0.86</v>
      </c>
      <c r="C9" s="23">
        <v>1.4E-2</v>
      </c>
      <c r="D9" s="23">
        <v>0.94</v>
      </c>
      <c r="E9" s="23">
        <v>1.7999999999999999E-2</v>
      </c>
      <c r="F9" s="23">
        <v>0.82</v>
      </c>
      <c r="G9" s="23">
        <v>0.09</v>
      </c>
      <c r="H9" s="23">
        <v>0.9</v>
      </c>
      <c r="I9" s="23">
        <v>0.86</v>
      </c>
      <c r="J9" s="23">
        <v>0.54381875000000002</v>
      </c>
      <c r="K9" s="23">
        <v>0.50575143750000007</v>
      </c>
      <c r="L9" s="23">
        <v>0.86487479999999906</v>
      </c>
      <c r="M9" s="23">
        <v>0.81817156079999909</v>
      </c>
      <c r="N9" s="23">
        <v>4.4239329999999901</v>
      </c>
      <c r="O9" s="23">
        <v>4.6999864191999894</v>
      </c>
      <c r="P9" s="23">
        <v>26.057044999999999</v>
      </c>
      <c r="Q9" s="23">
        <v>27.0993268</v>
      </c>
      <c r="R9" s="23" t="b">
        <f t="shared" si="0"/>
        <v>1</v>
      </c>
      <c r="S9" s="23" t="b">
        <f t="shared" si="1"/>
        <v>1</v>
      </c>
      <c r="T9" s="23" t="b">
        <f t="shared" si="2"/>
        <v>1</v>
      </c>
      <c r="U9" s="23" t="b">
        <f t="shared" si="3"/>
        <v>1</v>
      </c>
      <c r="V9" s="23" t="str">
        <f t="shared" si="4"/>
        <v>Satisfied</v>
      </c>
      <c r="W9" s="23">
        <v>7</v>
      </c>
      <c r="X9" s="23">
        <v>96000</v>
      </c>
      <c r="Y9" s="23" t="s">
        <v>20</v>
      </c>
      <c r="Z9" s="7">
        <v>171000</v>
      </c>
      <c r="AA9" s="23" t="s">
        <v>20</v>
      </c>
      <c r="AB9" s="23">
        <f t="shared" si="7"/>
        <v>75000</v>
      </c>
      <c r="AC9" s="23" t="str">
        <f t="shared" si="5"/>
        <v>Non-Uniform</v>
      </c>
      <c r="AD9" s="32">
        <f t="shared" si="6"/>
        <v>78.13</v>
      </c>
      <c r="AE9" s="33"/>
    </row>
    <row r="10" spans="1:31" x14ac:dyDescent="0.2">
      <c r="A10" s="2">
        <v>8</v>
      </c>
      <c r="B10" s="23">
        <v>0.89</v>
      </c>
      <c r="C10" s="23">
        <v>4.3999999999999997E-2</v>
      </c>
      <c r="D10" s="23">
        <v>0.96</v>
      </c>
      <c r="E10" s="23">
        <v>4.0000000000000001E-3</v>
      </c>
      <c r="F10" s="23">
        <v>0.95</v>
      </c>
      <c r="G10" s="23">
        <v>1.4999999999999999E-2</v>
      </c>
      <c r="H10" s="23">
        <v>0.95</v>
      </c>
      <c r="I10" s="23">
        <v>0.99</v>
      </c>
      <c r="J10" s="23">
        <v>0.51773000000000002</v>
      </c>
      <c r="K10" s="23">
        <v>0.49546761</v>
      </c>
      <c r="L10" s="23">
        <v>0.9524918</v>
      </c>
      <c r="M10" s="23">
        <v>8.6010009540000001E-2</v>
      </c>
      <c r="N10" s="23">
        <v>4.7418639999999996</v>
      </c>
      <c r="O10" s="23">
        <v>4.9789572</v>
      </c>
      <c r="P10" s="23">
        <v>30.733559999999901</v>
      </c>
      <c r="Q10" s="23">
        <v>34.114251599999903</v>
      </c>
      <c r="R10" s="23" t="b">
        <f t="shared" si="0"/>
        <v>1</v>
      </c>
      <c r="S10" s="23" t="b">
        <f t="shared" si="1"/>
        <v>1</v>
      </c>
      <c r="T10" s="23" t="b">
        <f t="shared" si="2"/>
        <v>1</v>
      </c>
      <c r="U10" s="23" t="b">
        <f t="shared" si="3"/>
        <v>1</v>
      </c>
      <c r="V10" s="23" t="str">
        <f t="shared" si="4"/>
        <v>Satisfied</v>
      </c>
      <c r="W10" s="23">
        <v>8</v>
      </c>
      <c r="X10" s="23">
        <v>21000</v>
      </c>
      <c r="Y10" s="23" t="s">
        <v>20</v>
      </c>
      <c r="Z10" s="7">
        <v>63000</v>
      </c>
      <c r="AA10" s="23" t="s">
        <v>20</v>
      </c>
      <c r="AB10" s="23">
        <f t="shared" si="7"/>
        <v>42000</v>
      </c>
      <c r="AC10" s="23" t="str">
        <f t="shared" si="5"/>
        <v>Non-Uniform</v>
      </c>
      <c r="AD10" s="32">
        <f t="shared" si="6"/>
        <v>200</v>
      </c>
      <c r="AE10" s="33"/>
    </row>
    <row r="11" spans="1:31" x14ac:dyDescent="0.2">
      <c r="A11" s="2">
        <v>9</v>
      </c>
      <c r="B11" s="23">
        <v>0.95</v>
      </c>
      <c r="C11" s="23">
        <v>0.03</v>
      </c>
      <c r="D11" s="23">
        <v>0.99</v>
      </c>
      <c r="E11" s="23">
        <v>1E-3</v>
      </c>
      <c r="F11" s="23">
        <v>0.85</v>
      </c>
      <c r="G11" s="23">
        <v>7.4999999999999997E-2</v>
      </c>
      <c r="H11" s="23">
        <v>0.81</v>
      </c>
      <c r="I11" s="23">
        <v>0.9</v>
      </c>
      <c r="J11" s="23">
        <v>0.55024531249999997</v>
      </c>
      <c r="K11" s="23">
        <v>0.59426493749999998</v>
      </c>
      <c r="L11" s="23">
        <v>0.9147362</v>
      </c>
      <c r="M11" s="23">
        <v>0.85985202800000005</v>
      </c>
      <c r="N11" s="23">
        <v>4.6960949999999997</v>
      </c>
      <c r="O11" s="23">
        <v>5.0248216499999998</v>
      </c>
      <c r="P11" s="23">
        <v>28.34883125</v>
      </c>
      <c r="Q11" s="23">
        <v>29.482784500000001</v>
      </c>
      <c r="R11" s="23" t="b">
        <f t="shared" si="0"/>
        <v>0</v>
      </c>
      <c r="S11" s="23" t="b">
        <f t="shared" si="1"/>
        <v>1</v>
      </c>
      <c r="T11" s="23" t="b">
        <f t="shared" si="2"/>
        <v>1</v>
      </c>
      <c r="U11" s="23" t="b">
        <f t="shared" si="3"/>
        <v>1</v>
      </c>
      <c r="V11" s="23" t="str">
        <f t="shared" si="4"/>
        <v>Violated</v>
      </c>
      <c r="W11" s="23">
        <v>9</v>
      </c>
      <c r="X11" s="23">
        <v>6000</v>
      </c>
      <c r="Y11" s="23" t="s">
        <v>21</v>
      </c>
      <c r="Z11" s="7">
        <v>9000</v>
      </c>
      <c r="AA11" s="23" t="s">
        <v>21</v>
      </c>
      <c r="AB11" s="23">
        <f t="shared" si="7"/>
        <v>3000</v>
      </c>
      <c r="AC11" s="23" t="str">
        <f t="shared" si="5"/>
        <v>Non-Uniform</v>
      </c>
      <c r="AD11" s="32">
        <f t="shared" si="6"/>
        <v>50</v>
      </c>
      <c r="AE11" s="33"/>
    </row>
    <row r="12" spans="1:31" x14ac:dyDescent="0.2">
      <c r="A12" s="29">
        <v>10</v>
      </c>
      <c r="B12" s="30">
        <v>0.95</v>
      </c>
      <c r="C12" s="30">
        <v>2.5000000000000001E-2</v>
      </c>
      <c r="D12" s="30">
        <v>0.82</v>
      </c>
      <c r="E12" s="30">
        <v>0.108</v>
      </c>
      <c r="F12" s="30">
        <v>0.82</v>
      </c>
      <c r="G12" s="30">
        <v>0.14399999999999999</v>
      </c>
      <c r="H12" s="30">
        <v>0.86</v>
      </c>
      <c r="I12" s="30">
        <v>0.84</v>
      </c>
      <c r="J12" s="30">
        <v>0.54218149999999998</v>
      </c>
      <c r="K12" s="30">
        <v>0.59097783500000001</v>
      </c>
      <c r="L12" s="30">
        <v>0.81632119999999997</v>
      </c>
      <c r="M12" s="30">
        <v>0.93060616799999996</v>
      </c>
      <c r="N12" s="30">
        <v>3.9521949999999899</v>
      </c>
      <c r="O12" s="30">
        <v>4.2683705999999901</v>
      </c>
      <c r="P12" s="30">
        <v>22.759474999999998</v>
      </c>
      <c r="Q12" s="30">
        <v>25.71820675</v>
      </c>
      <c r="R12" s="30" t="b">
        <f t="shared" si="0"/>
        <v>0</v>
      </c>
      <c r="S12" s="30" t="b">
        <f t="shared" si="1"/>
        <v>0</v>
      </c>
      <c r="T12" s="30" t="b">
        <f t="shared" si="2"/>
        <v>1</v>
      </c>
      <c r="U12" s="30" t="b">
        <f t="shared" si="3"/>
        <v>1</v>
      </c>
      <c r="V12" s="30" t="str">
        <f t="shared" si="4"/>
        <v>Violated</v>
      </c>
      <c r="W12" s="30">
        <v>10</v>
      </c>
      <c r="X12" s="30">
        <v>4500</v>
      </c>
      <c r="Y12" s="30" t="s">
        <v>21</v>
      </c>
      <c r="Z12" s="31">
        <v>7200</v>
      </c>
      <c r="AA12" s="30" t="s">
        <v>21</v>
      </c>
      <c r="AB12" s="30">
        <f t="shared" si="7"/>
        <v>2700</v>
      </c>
      <c r="AC12" s="30" t="str">
        <f t="shared" si="5"/>
        <v>Non-Uniform</v>
      </c>
      <c r="AD12" s="30">
        <f t="shared" si="6"/>
        <v>60</v>
      </c>
      <c r="AE12" s="33"/>
    </row>
    <row r="13" spans="1:31" x14ac:dyDescent="0.2">
      <c r="A13" s="2">
        <v>11</v>
      </c>
      <c r="B13" s="23">
        <v>0.97</v>
      </c>
      <c r="C13" s="23">
        <v>8.9999999999999993E-3</v>
      </c>
      <c r="D13" s="23">
        <v>0.91</v>
      </c>
      <c r="E13" s="23">
        <v>3.5999999999999997E-2</v>
      </c>
      <c r="F13" s="23">
        <v>0.96</v>
      </c>
      <c r="G13" s="23">
        <v>8.0000000000000002E-3</v>
      </c>
      <c r="H13" s="23">
        <v>0.98</v>
      </c>
      <c r="I13" s="23">
        <v>0.94</v>
      </c>
      <c r="J13" s="23">
        <v>0.52099649999999997</v>
      </c>
      <c r="K13" s="23">
        <v>0.46889684999999998</v>
      </c>
      <c r="L13" s="23">
        <v>0.91693217999999999</v>
      </c>
      <c r="M13" s="23">
        <v>0.76105370939999994</v>
      </c>
      <c r="N13" s="23">
        <v>4.5451234999999999</v>
      </c>
      <c r="O13" s="23">
        <v>4.9541846149999902</v>
      </c>
      <c r="P13" s="23">
        <v>29.45964</v>
      </c>
      <c r="Q13" s="23">
        <v>30.932622000000002</v>
      </c>
      <c r="R13" s="23" t="b">
        <f t="shared" si="0"/>
        <v>1</v>
      </c>
      <c r="S13" s="23" t="b">
        <f t="shared" si="1"/>
        <v>1</v>
      </c>
      <c r="T13" s="23" t="b">
        <f t="shared" si="2"/>
        <v>1</v>
      </c>
      <c r="U13" s="23" t="b">
        <f t="shared" si="3"/>
        <v>1</v>
      </c>
      <c r="V13" s="23" t="str">
        <f t="shared" si="4"/>
        <v>Satisfied</v>
      </c>
      <c r="W13" s="23">
        <v>11</v>
      </c>
      <c r="X13" s="23">
        <v>27000</v>
      </c>
      <c r="Y13" s="23" t="s">
        <v>20</v>
      </c>
      <c r="Z13" s="7">
        <v>75000</v>
      </c>
      <c r="AA13" s="23" t="s">
        <v>20</v>
      </c>
      <c r="AB13" s="23">
        <f t="shared" si="7"/>
        <v>48000</v>
      </c>
      <c r="AC13" s="23" t="str">
        <f t="shared" si="5"/>
        <v>Non-Uniform</v>
      </c>
      <c r="AD13" s="32">
        <f t="shared" si="6"/>
        <v>177.78</v>
      </c>
      <c r="AE13" s="33"/>
    </row>
    <row r="14" spans="1:31" x14ac:dyDescent="0.2">
      <c r="A14" s="2">
        <v>12</v>
      </c>
      <c r="B14" s="23">
        <v>0.94</v>
      </c>
      <c r="C14" s="23">
        <v>4.2000000000000003E-2</v>
      </c>
      <c r="D14" s="23">
        <v>0.94</v>
      </c>
      <c r="E14" s="23">
        <v>6.0000000000000001E-3</v>
      </c>
      <c r="F14" s="23">
        <v>0.95</v>
      </c>
      <c r="G14" s="23">
        <v>2.5000000000000001E-2</v>
      </c>
      <c r="H14" s="23">
        <v>0.99</v>
      </c>
      <c r="I14" s="23">
        <v>0.81</v>
      </c>
      <c r="J14" s="23">
        <v>0.50457437499999902</v>
      </c>
      <c r="K14" s="23">
        <v>0.53484883749999901</v>
      </c>
      <c r="L14" s="23">
        <v>0.85278385749999996</v>
      </c>
      <c r="M14" s="23">
        <v>0.88263129251249994</v>
      </c>
      <c r="N14" s="23">
        <v>4.6450079999999998</v>
      </c>
      <c r="O14" s="23">
        <v>4.8772583999999899</v>
      </c>
      <c r="P14" s="23">
        <v>30.0872574999999</v>
      </c>
      <c r="Q14" s="23">
        <v>28.113533407999906</v>
      </c>
      <c r="R14" s="23" t="b">
        <f t="shared" si="0"/>
        <v>0</v>
      </c>
      <c r="S14" s="23" t="b">
        <f t="shared" si="1"/>
        <v>0</v>
      </c>
      <c r="T14" s="23" t="b">
        <f t="shared" si="2"/>
        <v>1</v>
      </c>
      <c r="U14" s="23" t="b">
        <f t="shared" si="3"/>
        <v>0</v>
      </c>
      <c r="V14" s="23" t="str">
        <f t="shared" si="4"/>
        <v>Violated</v>
      </c>
      <c r="W14" s="23">
        <v>12</v>
      </c>
      <c r="X14" s="23">
        <v>15000</v>
      </c>
      <c r="Y14" s="23" t="s">
        <v>21</v>
      </c>
      <c r="Z14" s="7">
        <v>33000</v>
      </c>
      <c r="AA14" s="23" t="s">
        <v>21</v>
      </c>
      <c r="AB14" s="23">
        <f t="shared" si="7"/>
        <v>18000</v>
      </c>
      <c r="AC14" s="23" t="str">
        <f t="shared" si="5"/>
        <v>Non-Uniform</v>
      </c>
      <c r="AD14" s="32">
        <f t="shared" si="6"/>
        <v>120</v>
      </c>
      <c r="AE14" s="33"/>
    </row>
    <row r="15" spans="1:31" x14ac:dyDescent="0.2">
      <c r="A15" s="2">
        <v>13</v>
      </c>
      <c r="B15" s="23">
        <v>0.86</v>
      </c>
      <c r="C15" s="23">
        <v>1.4E-2</v>
      </c>
      <c r="D15" s="23">
        <v>0.83</v>
      </c>
      <c r="E15" s="23">
        <v>0.10199999999999999</v>
      </c>
      <c r="F15" s="23">
        <v>0.86</v>
      </c>
      <c r="G15" s="23">
        <v>9.8000000000000004E-2</v>
      </c>
      <c r="H15" s="23">
        <v>0.9</v>
      </c>
      <c r="I15" s="23">
        <v>0.93</v>
      </c>
      <c r="J15" s="23">
        <v>0.53505887499999905</v>
      </c>
      <c r="K15" s="23">
        <v>0.59391535124999895</v>
      </c>
      <c r="L15" s="23">
        <v>0.86609578749999905</v>
      </c>
      <c r="M15" s="23">
        <v>0.80546908237499903</v>
      </c>
      <c r="N15" s="23">
        <v>4.0671045000000001</v>
      </c>
      <c r="O15" s="23">
        <v>4.4738149500000004</v>
      </c>
      <c r="P15" s="23">
        <v>24.560217499999901</v>
      </c>
      <c r="Q15" s="23">
        <v>23.5778087999999</v>
      </c>
      <c r="R15" s="23" t="b">
        <f t="shared" si="0"/>
        <v>0</v>
      </c>
      <c r="S15" s="23" t="b">
        <f t="shared" si="1"/>
        <v>1</v>
      </c>
      <c r="T15" s="23" t="b">
        <f t="shared" si="2"/>
        <v>1</v>
      </c>
      <c r="U15" s="23" t="b">
        <f t="shared" si="3"/>
        <v>0</v>
      </c>
      <c r="V15" s="23" t="str">
        <f t="shared" si="4"/>
        <v>Violated</v>
      </c>
      <c r="W15" s="23">
        <v>13</v>
      </c>
      <c r="X15" s="23">
        <v>9000</v>
      </c>
      <c r="Y15" s="23" t="s">
        <v>21</v>
      </c>
      <c r="Z15" s="7">
        <v>18000</v>
      </c>
      <c r="AA15" s="23" t="s">
        <v>21</v>
      </c>
      <c r="AB15" s="23">
        <f t="shared" si="7"/>
        <v>9000</v>
      </c>
      <c r="AC15" s="23" t="str">
        <f t="shared" si="5"/>
        <v>Non-Uniform</v>
      </c>
      <c r="AD15" s="32">
        <f t="shared" si="6"/>
        <v>100</v>
      </c>
      <c r="AE15" s="33"/>
    </row>
    <row r="16" spans="1:31" x14ac:dyDescent="0.2">
      <c r="A16" s="2">
        <v>14</v>
      </c>
      <c r="B16" s="23">
        <v>0.83</v>
      </c>
      <c r="C16" s="23">
        <v>0.11899999999999999</v>
      </c>
      <c r="D16" s="23">
        <v>0.8</v>
      </c>
      <c r="E16" s="23">
        <v>0.12</v>
      </c>
      <c r="F16" s="23">
        <v>0.91</v>
      </c>
      <c r="G16" s="23">
        <v>6.3E-2</v>
      </c>
      <c r="H16" s="23">
        <v>0.95</v>
      </c>
      <c r="I16" s="23">
        <v>0.97</v>
      </c>
      <c r="J16" s="23">
        <v>0.52499499999999999</v>
      </c>
      <c r="K16" s="23">
        <v>0.57224454999999996</v>
      </c>
      <c r="L16" s="23">
        <v>0.87064850000000005</v>
      </c>
      <c r="M16" s="23">
        <v>0.81405634750000011</v>
      </c>
      <c r="N16" s="23">
        <v>4.0125200000000003</v>
      </c>
      <c r="O16" s="23">
        <v>4.5341475999999998</v>
      </c>
      <c r="P16" s="23">
        <v>24.769300000000001</v>
      </c>
      <c r="Q16" s="23">
        <v>28.261771300000003</v>
      </c>
      <c r="R16" s="23" t="b">
        <f t="shared" si="0"/>
        <v>0</v>
      </c>
      <c r="S16" s="23" t="b">
        <f t="shared" si="1"/>
        <v>1</v>
      </c>
      <c r="T16" s="23" t="b">
        <f t="shared" si="2"/>
        <v>1</v>
      </c>
      <c r="U16" s="23" t="b">
        <f t="shared" si="3"/>
        <v>1</v>
      </c>
      <c r="V16" s="23" t="str">
        <f t="shared" si="4"/>
        <v>Violated</v>
      </c>
      <c r="W16" s="23">
        <v>14</v>
      </c>
      <c r="X16" s="23">
        <v>21000</v>
      </c>
      <c r="Y16" s="23" t="s">
        <v>21</v>
      </c>
      <c r="Z16" s="7">
        <v>42000</v>
      </c>
      <c r="AA16" s="23" t="s">
        <v>21</v>
      </c>
      <c r="AB16" s="23">
        <f t="shared" si="7"/>
        <v>21000</v>
      </c>
      <c r="AC16" s="23" t="str">
        <f t="shared" si="5"/>
        <v>Non-Uniform</v>
      </c>
      <c r="AD16" s="32">
        <f t="shared" si="6"/>
        <v>100</v>
      </c>
      <c r="AE16" s="33"/>
    </row>
    <row r="17" spans="1:31" x14ac:dyDescent="0.2">
      <c r="A17" s="2">
        <v>15</v>
      </c>
      <c r="B17" s="23">
        <v>0.99</v>
      </c>
      <c r="C17" s="23">
        <v>8.0000000000000002E-3</v>
      </c>
      <c r="D17" s="23">
        <v>0.9</v>
      </c>
      <c r="E17" s="23">
        <v>0.06</v>
      </c>
      <c r="F17" s="23">
        <v>0.84</v>
      </c>
      <c r="G17" s="23">
        <v>6.4000000000000001E-2</v>
      </c>
      <c r="H17" s="23">
        <v>0.89</v>
      </c>
      <c r="I17" s="23">
        <v>0.94</v>
      </c>
      <c r="J17" s="23">
        <v>0.567855</v>
      </c>
      <c r="K17" s="23">
        <v>0.61328340000000003</v>
      </c>
      <c r="L17" s="23">
        <v>0.90995729999999997</v>
      </c>
      <c r="M17" s="23">
        <v>0.95545516500000005</v>
      </c>
      <c r="N17" s="23">
        <v>4.311045</v>
      </c>
      <c r="O17" s="23">
        <v>4.4834867999999997</v>
      </c>
      <c r="P17" s="23">
        <v>25.472549999999998</v>
      </c>
      <c r="Q17" s="23">
        <v>28.274530500000001</v>
      </c>
      <c r="R17" s="23" t="b">
        <f t="shared" si="0"/>
        <v>0</v>
      </c>
      <c r="S17" s="23" t="b">
        <f t="shared" si="1"/>
        <v>0</v>
      </c>
      <c r="T17" s="23" t="b">
        <f t="shared" si="2"/>
        <v>1</v>
      </c>
      <c r="U17" s="23" t="b">
        <f t="shared" si="3"/>
        <v>1</v>
      </c>
      <c r="V17" s="23" t="str">
        <f t="shared" si="4"/>
        <v>Violated</v>
      </c>
      <c r="W17" s="23">
        <v>15</v>
      </c>
      <c r="X17" s="23">
        <v>15000</v>
      </c>
      <c r="Y17" s="23" t="s">
        <v>21</v>
      </c>
      <c r="Z17" s="7">
        <v>36000</v>
      </c>
      <c r="AA17" s="23" t="s">
        <v>21</v>
      </c>
      <c r="AB17" s="23">
        <f t="shared" si="7"/>
        <v>21000</v>
      </c>
      <c r="AC17" s="23" t="str">
        <f t="shared" si="5"/>
        <v>Non-Uniform</v>
      </c>
      <c r="AD17" s="32">
        <f t="shared" si="6"/>
        <v>140</v>
      </c>
      <c r="AE17" s="33"/>
    </row>
    <row r="18" spans="1:31" x14ac:dyDescent="0.2">
      <c r="A18" s="2">
        <v>16</v>
      </c>
      <c r="B18" s="23">
        <v>0.9</v>
      </c>
      <c r="C18" s="23">
        <v>0.04</v>
      </c>
      <c r="D18" s="23">
        <v>0.8</v>
      </c>
      <c r="E18" s="23">
        <v>0.12</v>
      </c>
      <c r="F18" s="23">
        <v>0.96</v>
      </c>
      <c r="G18" s="23">
        <v>2.8000000000000001E-2</v>
      </c>
      <c r="H18" s="23">
        <v>0.84</v>
      </c>
      <c r="I18" s="23">
        <v>0.88</v>
      </c>
      <c r="J18" s="23">
        <v>0.52761999999999998</v>
      </c>
      <c r="K18" s="23">
        <v>0.49068659999999997</v>
      </c>
      <c r="L18" s="23">
        <v>0.85891600000000001</v>
      </c>
      <c r="M18" s="23">
        <v>0.77302439999999994</v>
      </c>
      <c r="N18" s="23">
        <v>4.0906000000000002</v>
      </c>
      <c r="O18" s="23">
        <v>4.2951300000000003</v>
      </c>
      <c r="P18" s="23">
        <v>26.16</v>
      </c>
      <c r="Q18" s="23">
        <v>28.174319999999998</v>
      </c>
      <c r="R18" s="23" t="b">
        <f t="shared" si="0"/>
        <v>1</v>
      </c>
      <c r="S18" s="23" t="b">
        <f t="shared" si="1"/>
        <v>1</v>
      </c>
      <c r="T18" s="23" t="b">
        <f t="shared" si="2"/>
        <v>1</v>
      </c>
      <c r="U18" s="23" t="b">
        <f t="shared" si="3"/>
        <v>1</v>
      </c>
      <c r="V18" s="23" t="str">
        <f t="shared" si="4"/>
        <v>Satisfied</v>
      </c>
      <c r="W18" s="23">
        <v>16</v>
      </c>
      <c r="X18" s="23">
        <v>21000</v>
      </c>
      <c r="Y18" s="23" t="s">
        <v>20</v>
      </c>
      <c r="Z18" s="7">
        <v>30000</v>
      </c>
      <c r="AA18" s="23" t="s">
        <v>20</v>
      </c>
      <c r="AB18" s="23">
        <f t="shared" si="7"/>
        <v>9000</v>
      </c>
      <c r="AC18" s="23" t="str">
        <f t="shared" si="5"/>
        <v>Non-Uniform</v>
      </c>
      <c r="AD18" s="32">
        <f t="shared" si="6"/>
        <v>42.86</v>
      </c>
      <c r="AE18" s="33"/>
    </row>
    <row r="19" spans="1:31" x14ac:dyDescent="0.2">
      <c r="A19" s="2">
        <v>17</v>
      </c>
      <c r="B19" s="23">
        <v>0.83</v>
      </c>
      <c r="C19" s="23">
        <v>0.10199999999999999</v>
      </c>
      <c r="D19" s="23">
        <v>0.84</v>
      </c>
      <c r="E19" s="23">
        <v>4.8000000000000001E-2</v>
      </c>
      <c r="F19" s="23">
        <v>0.99</v>
      </c>
      <c r="G19" s="23">
        <v>7.0000000000000001E-3</v>
      </c>
      <c r="H19" s="23">
        <v>0.86</v>
      </c>
      <c r="I19" s="23">
        <v>0.89</v>
      </c>
      <c r="J19" s="23">
        <v>0.47680275</v>
      </c>
      <c r="K19" s="23">
        <v>0.43865852999999999</v>
      </c>
      <c r="L19" s="23">
        <v>0.83579446499999899</v>
      </c>
      <c r="M19" s="23">
        <v>0.78564679709999896</v>
      </c>
      <c r="N19" s="23">
        <v>4.2613439999999896</v>
      </c>
      <c r="O19" s="23">
        <v>4.6576489919999888</v>
      </c>
      <c r="P19" s="23">
        <v>28.145084999999899</v>
      </c>
      <c r="Q19" s="23">
        <v>32.366847749999884</v>
      </c>
      <c r="R19" s="23" t="b">
        <f t="shared" si="0"/>
        <v>1</v>
      </c>
      <c r="S19" s="23" t="b">
        <f t="shared" si="1"/>
        <v>1</v>
      </c>
      <c r="T19" s="23" t="b">
        <f t="shared" si="2"/>
        <v>1</v>
      </c>
      <c r="U19" s="23" t="b">
        <f t="shared" si="3"/>
        <v>1</v>
      </c>
      <c r="V19" s="23" t="str">
        <f t="shared" si="4"/>
        <v>Satisfied</v>
      </c>
      <c r="W19" s="23">
        <v>17</v>
      </c>
      <c r="X19" s="23">
        <v>24000</v>
      </c>
      <c r="Y19" s="23" t="s">
        <v>20</v>
      </c>
      <c r="Z19" s="7">
        <v>30000</v>
      </c>
      <c r="AA19" s="23" t="s">
        <v>20</v>
      </c>
      <c r="AB19" s="23">
        <f t="shared" si="7"/>
        <v>6000</v>
      </c>
      <c r="AC19" s="23" t="str">
        <f t="shared" si="5"/>
        <v>Non-Uniform</v>
      </c>
      <c r="AD19" s="32">
        <f t="shared" si="6"/>
        <v>25</v>
      </c>
      <c r="AE19" s="33"/>
    </row>
    <row r="20" spans="1:31" x14ac:dyDescent="0.2">
      <c r="A20" s="26">
        <v>18</v>
      </c>
      <c r="B20" s="20">
        <v>0.85</v>
      </c>
      <c r="C20" s="20">
        <v>7.4999999999999997E-2</v>
      </c>
      <c r="D20" s="20">
        <v>0.93</v>
      </c>
      <c r="E20" s="20">
        <v>1.4E-2</v>
      </c>
      <c r="F20" s="20">
        <v>0.91</v>
      </c>
      <c r="G20" s="20">
        <v>4.4999999999999998E-2</v>
      </c>
      <c r="H20" s="20">
        <v>0.92</v>
      </c>
      <c r="I20" s="20">
        <v>0.96</v>
      </c>
      <c r="J20" s="20">
        <v>0.51447781250000002</v>
      </c>
      <c r="K20" s="20">
        <v>0.46303003124999997</v>
      </c>
      <c r="L20" s="20">
        <v>0.90643441250000001</v>
      </c>
      <c r="M20" s="20">
        <v>0.81579097125</v>
      </c>
      <c r="N20" s="20">
        <v>4.5329899999999999</v>
      </c>
      <c r="O20" s="20">
        <v>4.2156807000000001</v>
      </c>
      <c r="P20" s="20">
        <v>28.55173125</v>
      </c>
      <c r="Q20" s="20">
        <v>26.838627375000002</v>
      </c>
      <c r="R20" s="20" t="b">
        <f t="shared" si="0"/>
        <v>1</v>
      </c>
      <c r="S20" s="20" t="b">
        <f t="shared" si="1"/>
        <v>1</v>
      </c>
      <c r="T20" s="20" t="b">
        <f t="shared" si="2"/>
        <v>0</v>
      </c>
      <c r="U20" s="20" t="b">
        <f t="shared" si="3"/>
        <v>0</v>
      </c>
      <c r="V20" s="20" t="str">
        <f t="shared" si="4"/>
        <v>Violated</v>
      </c>
      <c r="W20" s="20">
        <v>18</v>
      </c>
      <c r="X20" s="20">
        <v>7000</v>
      </c>
      <c r="Y20" s="20" t="s">
        <v>21</v>
      </c>
      <c r="Z20" s="27">
        <v>24000</v>
      </c>
      <c r="AA20" s="20" t="s">
        <v>21</v>
      </c>
      <c r="AB20" s="20">
        <f t="shared" si="7"/>
        <v>17000</v>
      </c>
      <c r="AC20" s="20" t="str">
        <f t="shared" si="5"/>
        <v>Non-Uniform</v>
      </c>
      <c r="AD20" s="20">
        <f t="shared" si="6"/>
        <v>242.86</v>
      </c>
      <c r="AE20" s="33"/>
    </row>
    <row r="21" spans="1:31" x14ac:dyDescent="0.2">
      <c r="A21" s="2">
        <v>19</v>
      </c>
      <c r="B21" s="23">
        <v>0.92</v>
      </c>
      <c r="C21" s="23">
        <v>8.0000000000000002E-3</v>
      </c>
      <c r="D21" s="23">
        <v>0.86</v>
      </c>
      <c r="E21" s="23">
        <v>8.4000000000000005E-2</v>
      </c>
      <c r="F21" s="23">
        <v>0.91</v>
      </c>
      <c r="G21" s="23">
        <v>1.7999999999999999E-2</v>
      </c>
      <c r="H21" s="23">
        <v>0.86</v>
      </c>
      <c r="I21" s="23">
        <v>0.99</v>
      </c>
      <c r="J21" s="23">
        <v>0.55320400000000003</v>
      </c>
      <c r="K21" s="23">
        <v>0.50341564000000005</v>
      </c>
      <c r="L21" s="23">
        <v>0.93126526749999905</v>
      </c>
      <c r="M21" s="23">
        <v>0.87538935144999896</v>
      </c>
      <c r="N21" s="23">
        <v>4.2679280000000004</v>
      </c>
      <c r="O21" s="23">
        <v>4.643505664000001</v>
      </c>
      <c r="P21" s="23">
        <v>26.605757499999999</v>
      </c>
      <c r="Q21" s="23">
        <v>26.978238104999999</v>
      </c>
      <c r="R21" s="23" t="b">
        <f t="shared" si="0"/>
        <v>1</v>
      </c>
      <c r="S21" s="23" t="b">
        <f t="shared" si="1"/>
        <v>1</v>
      </c>
      <c r="T21" s="23" t="b">
        <f t="shared" si="2"/>
        <v>1</v>
      </c>
      <c r="U21" s="23" t="b">
        <f t="shared" si="3"/>
        <v>1</v>
      </c>
      <c r="V21" s="23" t="str">
        <f t="shared" si="4"/>
        <v>Satisfied</v>
      </c>
      <c r="W21" s="23">
        <v>19</v>
      </c>
      <c r="X21" s="23">
        <v>519000</v>
      </c>
      <c r="Y21" s="23" t="s">
        <v>20</v>
      </c>
      <c r="Z21" s="7">
        <v>1113000</v>
      </c>
      <c r="AA21" s="23" t="s">
        <v>20</v>
      </c>
      <c r="AB21" s="23">
        <f t="shared" si="7"/>
        <v>594000</v>
      </c>
      <c r="AC21" s="23" t="str">
        <f t="shared" si="5"/>
        <v>Non-Uniform</v>
      </c>
      <c r="AD21" s="32">
        <f t="shared" si="6"/>
        <v>114.45</v>
      </c>
      <c r="AE21" s="33"/>
    </row>
    <row r="22" spans="1:31" x14ac:dyDescent="0.2">
      <c r="A22" s="2">
        <v>20</v>
      </c>
      <c r="B22" s="23">
        <v>0.9</v>
      </c>
      <c r="C22" s="23">
        <v>0.02</v>
      </c>
      <c r="D22" s="23">
        <v>0.83</v>
      </c>
      <c r="E22" s="23">
        <v>6.8000000000000005E-2</v>
      </c>
      <c r="F22" s="23">
        <v>0.95</v>
      </c>
      <c r="G22" s="23">
        <v>0.02</v>
      </c>
      <c r="H22" s="23">
        <v>0.81</v>
      </c>
      <c r="I22" s="23">
        <v>0.9</v>
      </c>
      <c r="J22" s="23">
        <v>0.50374562499999997</v>
      </c>
      <c r="K22" s="23">
        <v>0.46848343125000003</v>
      </c>
      <c r="L22" s="23">
        <v>0.84967108749999998</v>
      </c>
      <c r="M22" s="23">
        <v>0.81568424399999995</v>
      </c>
      <c r="N22" s="23">
        <v>4.1694899999999899</v>
      </c>
      <c r="O22" s="23">
        <v>4.00271039999999</v>
      </c>
      <c r="P22" s="23">
        <v>26.780193749999999</v>
      </c>
      <c r="Q22" s="23">
        <v>25.4411840624999</v>
      </c>
      <c r="R22" s="23" t="b">
        <f t="shared" si="0"/>
        <v>1</v>
      </c>
      <c r="S22" s="23" t="b">
        <f t="shared" si="1"/>
        <v>1</v>
      </c>
      <c r="T22" s="23" t="b">
        <f t="shared" si="2"/>
        <v>0</v>
      </c>
      <c r="U22" s="23" t="b">
        <f t="shared" si="3"/>
        <v>0</v>
      </c>
      <c r="V22" s="23" t="str">
        <f t="shared" si="4"/>
        <v>Violated</v>
      </c>
      <c r="W22" s="23">
        <v>20</v>
      </c>
      <c r="X22" s="23">
        <v>30000</v>
      </c>
      <c r="Y22" s="23" t="s">
        <v>21</v>
      </c>
      <c r="Z22" s="7">
        <v>93000</v>
      </c>
      <c r="AA22" s="23" t="s">
        <v>21</v>
      </c>
      <c r="AB22" s="23">
        <f t="shared" si="7"/>
        <v>63000</v>
      </c>
      <c r="AC22" s="23" t="str">
        <f t="shared" si="5"/>
        <v>Non-Uniform</v>
      </c>
      <c r="AD22" s="32">
        <f t="shared" si="6"/>
        <v>210</v>
      </c>
      <c r="AE22" s="33"/>
    </row>
    <row r="23" spans="1:31" x14ac:dyDescent="0.2">
      <c r="A23" s="2">
        <v>21</v>
      </c>
      <c r="B23" s="23">
        <v>0.97</v>
      </c>
      <c r="C23" s="23">
        <v>2.1000000000000001E-2</v>
      </c>
      <c r="D23" s="23">
        <v>0.98</v>
      </c>
      <c r="E23" s="23">
        <v>1.2E-2</v>
      </c>
      <c r="F23" s="23">
        <v>0.87</v>
      </c>
      <c r="G23" s="23">
        <v>9.0999999999999998E-2</v>
      </c>
      <c r="H23" s="23">
        <v>0.83</v>
      </c>
      <c r="I23" s="23">
        <v>0.93</v>
      </c>
      <c r="J23" s="23">
        <v>0.53840837500000005</v>
      </c>
      <c r="K23" s="23">
        <v>0.51148795624999999</v>
      </c>
      <c r="L23" s="23">
        <v>0.92008980249999905</v>
      </c>
      <c r="M23" s="23">
        <v>0.87408531237499898</v>
      </c>
      <c r="N23" s="23">
        <v>4.6974879999999999</v>
      </c>
      <c r="O23" s="23">
        <v>5.1014719680000002</v>
      </c>
      <c r="P23" s="23">
        <v>28.7262825</v>
      </c>
      <c r="Q23" s="23">
        <v>34.184276175000001</v>
      </c>
      <c r="R23" s="23" t="b">
        <f t="shared" si="0"/>
        <v>1</v>
      </c>
      <c r="S23" s="23" t="b">
        <f t="shared" si="1"/>
        <v>1</v>
      </c>
      <c r="T23" s="23" t="b">
        <f t="shared" si="2"/>
        <v>1</v>
      </c>
      <c r="U23" s="23" t="b">
        <f t="shared" si="3"/>
        <v>1</v>
      </c>
      <c r="V23" s="23" t="str">
        <f t="shared" si="4"/>
        <v>Satisfied</v>
      </c>
      <c r="W23" s="23">
        <v>21</v>
      </c>
      <c r="X23" s="23">
        <v>39000</v>
      </c>
      <c r="Y23" s="23" t="s">
        <v>20</v>
      </c>
      <c r="Z23" s="7">
        <v>45000</v>
      </c>
      <c r="AA23" s="23" t="s">
        <v>20</v>
      </c>
      <c r="AB23" s="23">
        <f t="shared" si="7"/>
        <v>6000</v>
      </c>
      <c r="AC23" s="23" t="str">
        <f t="shared" si="5"/>
        <v>Non-Uniform</v>
      </c>
      <c r="AD23" s="32">
        <f t="shared" si="6"/>
        <v>15.38</v>
      </c>
      <c r="AE23" s="33"/>
    </row>
    <row r="24" spans="1:31" x14ac:dyDescent="0.2">
      <c r="A24" s="29">
        <v>22</v>
      </c>
      <c r="B24" s="30">
        <v>0.86</v>
      </c>
      <c r="C24" s="30">
        <v>5.6000000000000001E-2</v>
      </c>
      <c r="D24" s="30">
        <v>0.89</v>
      </c>
      <c r="E24" s="30">
        <v>6.6000000000000003E-2</v>
      </c>
      <c r="F24" s="30">
        <v>0.82</v>
      </c>
      <c r="G24" s="30">
        <v>0.126</v>
      </c>
      <c r="H24" s="30">
        <v>0.83</v>
      </c>
      <c r="I24" s="30">
        <v>0.99</v>
      </c>
      <c r="J24" s="30">
        <v>0.541576375</v>
      </c>
      <c r="K24" s="30">
        <v>0.714880815</v>
      </c>
      <c r="L24" s="30">
        <v>0.89388198249999995</v>
      </c>
      <c r="M24" s="30">
        <v>1.0547807393499899</v>
      </c>
      <c r="N24" s="30">
        <v>4.2409714999999997</v>
      </c>
      <c r="O24" s="30">
        <v>4.41061035999999</v>
      </c>
      <c r="P24" s="30">
        <v>24.806897500000002</v>
      </c>
      <c r="Q24" s="30">
        <v>22.326207749999998</v>
      </c>
      <c r="R24" s="30" t="b">
        <f t="shared" si="0"/>
        <v>0</v>
      </c>
      <c r="S24" s="30" t="b">
        <f t="shared" si="1"/>
        <v>0</v>
      </c>
      <c r="T24" s="30" t="b">
        <f t="shared" si="2"/>
        <v>1</v>
      </c>
      <c r="U24" s="30" t="b">
        <f t="shared" si="3"/>
        <v>0</v>
      </c>
      <c r="V24" s="30" t="str">
        <f t="shared" si="4"/>
        <v>Violated</v>
      </c>
      <c r="W24" s="30">
        <v>22</v>
      </c>
      <c r="X24" s="30">
        <v>300</v>
      </c>
      <c r="Y24" s="30" t="s">
        <v>21</v>
      </c>
      <c r="Z24" s="31">
        <v>300</v>
      </c>
      <c r="AA24" s="30" t="s">
        <v>21</v>
      </c>
      <c r="AB24" s="30">
        <f t="shared" si="7"/>
        <v>0</v>
      </c>
      <c r="AC24" s="30" t="str">
        <f t="shared" si="5"/>
        <v>equal</v>
      </c>
      <c r="AD24" s="30">
        <f t="shared" si="6"/>
        <v>0</v>
      </c>
      <c r="AE24" s="33"/>
    </row>
    <row r="25" spans="1:31" x14ac:dyDescent="0.2">
      <c r="A25" s="29">
        <v>23</v>
      </c>
      <c r="B25" s="30">
        <v>0.94</v>
      </c>
      <c r="C25" s="30">
        <v>4.8000000000000001E-2</v>
      </c>
      <c r="D25" s="30">
        <v>0.99</v>
      </c>
      <c r="E25" s="30">
        <v>5.0000000000000001E-3</v>
      </c>
      <c r="F25" s="30">
        <v>0.95</v>
      </c>
      <c r="G25" s="30">
        <v>0.01</v>
      </c>
      <c r="H25" s="30">
        <v>0.81</v>
      </c>
      <c r="I25" s="30">
        <v>0.86</v>
      </c>
      <c r="J25" s="30">
        <v>0.53732000000000002</v>
      </c>
      <c r="K25" s="30">
        <v>0.68239640000000001</v>
      </c>
      <c r="L25" s="30">
        <v>0.92661803749999905</v>
      </c>
      <c r="M25" s="30">
        <v>0.71349588887499926</v>
      </c>
      <c r="N25" s="30">
        <v>4.8907099999999897</v>
      </c>
      <c r="O25" s="30">
        <v>6.8469939999999898</v>
      </c>
      <c r="P25" s="30">
        <v>31.685493749999999</v>
      </c>
      <c r="Q25" s="30">
        <v>35.804607937499995</v>
      </c>
      <c r="R25" s="30" t="b">
        <f t="shared" si="0"/>
        <v>0</v>
      </c>
      <c r="S25" s="30" t="b">
        <f t="shared" si="1"/>
        <v>1</v>
      </c>
      <c r="T25" s="30" t="b">
        <f t="shared" si="2"/>
        <v>1</v>
      </c>
      <c r="U25" s="30" t="b">
        <f t="shared" si="3"/>
        <v>1</v>
      </c>
      <c r="V25" s="30" t="str">
        <f t="shared" si="4"/>
        <v>Violated</v>
      </c>
      <c r="W25" s="30">
        <v>23</v>
      </c>
      <c r="X25" s="30">
        <v>900</v>
      </c>
      <c r="Y25" s="30" t="s">
        <v>21</v>
      </c>
      <c r="Z25" s="31">
        <v>1200</v>
      </c>
      <c r="AA25" s="30" t="s">
        <v>21</v>
      </c>
      <c r="AB25" s="30">
        <f t="shared" si="7"/>
        <v>300</v>
      </c>
      <c r="AC25" s="30" t="str">
        <f t="shared" si="5"/>
        <v>Non-Uniform</v>
      </c>
      <c r="AD25" s="30">
        <f t="shared" si="6"/>
        <v>33.33</v>
      </c>
      <c r="AE25" s="33"/>
    </row>
    <row r="26" spans="1:31" x14ac:dyDescent="0.2">
      <c r="A26" s="2">
        <v>24</v>
      </c>
      <c r="B26" s="23">
        <v>0.93</v>
      </c>
      <c r="C26" s="23">
        <v>7.0000000000000001E-3</v>
      </c>
      <c r="D26" s="23">
        <v>0.92</v>
      </c>
      <c r="E26" s="23">
        <v>5.6000000000000001E-2</v>
      </c>
      <c r="F26" s="23">
        <v>0.84</v>
      </c>
      <c r="G26" s="23">
        <v>4.8000000000000001E-2</v>
      </c>
      <c r="H26" s="23">
        <v>0.84</v>
      </c>
      <c r="I26" s="23">
        <v>0.89</v>
      </c>
      <c r="J26" s="23">
        <v>0.57891800000000004</v>
      </c>
      <c r="K26" s="23">
        <v>0.53260456</v>
      </c>
      <c r="L26" s="23">
        <v>0.91288142000000005</v>
      </c>
      <c r="M26" s="23">
        <v>0.86267294189999999</v>
      </c>
      <c r="N26" s="23">
        <v>4.4049180000000003</v>
      </c>
      <c r="O26" s="23">
        <v>5.2418524199999998</v>
      </c>
      <c r="P26" s="23">
        <v>26.17482</v>
      </c>
      <c r="Q26" s="23">
        <v>36.121251600000001</v>
      </c>
      <c r="R26" s="23" t="b">
        <f t="shared" si="0"/>
        <v>1</v>
      </c>
      <c r="S26" s="23" t="b">
        <f t="shared" si="1"/>
        <v>1</v>
      </c>
      <c r="T26" s="23" t="b">
        <f t="shared" si="2"/>
        <v>1</v>
      </c>
      <c r="U26" s="23" t="b">
        <f t="shared" si="3"/>
        <v>1</v>
      </c>
      <c r="V26" s="23" t="str">
        <f t="shared" si="4"/>
        <v>Satisfied</v>
      </c>
      <c r="W26" s="23">
        <v>24</v>
      </c>
      <c r="X26" s="23">
        <v>33000</v>
      </c>
      <c r="Y26" s="23" t="s">
        <v>20</v>
      </c>
      <c r="Z26" s="7">
        <v>21000</v>
      </c>
      <c r="AA26" s="23" t="s">
        <v>20</v>
      </c>
      <c r="AB26" s="23">
        <f t="shared" si="7"/>
        <v>-12000</v>
      </c>
      <c r="AC26" s="23" t="str">
        <f t="shared" si="5"/>
        <v>Uniform</v>
      </c>
      <c r="AD26" s="32">
        <f t="shared" si="6"/>
        <v>-36.36</v>
      </c>
      <c r="AE26" s="33"/>
    </row>
    <row r="27" spans="1:31" x14ac:dyDescent="0.2">
      <c r="A27" s="2">
        <v>25</v>
      </c>
      <c r="B27" s="23">
        <v>0.97</v>
      </c>
      <c r="C27" s="23">
        <v>3.0000000000000001E-3</v>
      </c>
      <c r="D27" s="23">
        <v>0.93</v>
      </c>
      <c r="E27" s="23">
        <v>3.5000000000000003E-2</v>
      </c>
      <c r="F27" s="23">
        <v>0.91</v>
      </c>
      <c r="G27" s="23">
        <v>7.1999999999999995E-2</v>
      </c>
      <c r="H27" s="23">
        <v>0.8</v>
      </c>
      <c r="I27" s="23">
        <v>0.94</v>
      </c>
      <c r="J27" s="23">
        <v>0.52444362499999997</v>
      </c>
      <c r="K27" s="23">
        <v>0.49822144374999994</v>
      </c>
      <c r="L27" s="23">
        <v>0.90804458750000006</v>
      </c>
      <c r="M27" s="23">
        <v>0.80815968287500006</v>
      </c>
      <c r="N27" s="23">
        <v>4.5538850000000002</v>
      </c>
      <c r="O27" s="23">
        <v>4.79979479</v>
      </c>
      <c r="P27" s="23">
        <v>28.547531249999999</v>
      </c>
      <c r="Q27" s="23">
        <v>39.681068437500002</v>
      </c>
      <c r="R27" s="23" t="b">
        <f t="shared" si="0"/>
        <v>1</v>
      </c>
      <c r="S27" s="23" t="b">
        <f t="shared" si="1"/>
        <v>1</v>
      </c>
      <c r="T27" s="23" t="b">
        <f t="shared" si="2"/>
        <v>1</v>
      </c>
      <c r="U27" s="23" t="b">
        <f t="shared" si="3"/>
        <v>1</v>
      </c>
      <c r="V27" s="23" t="str">
        <f t="shared" si="4"/>
        <v>Satisfied</v>
      </c>
      <c r="W27" s="23">
        <v>25</v>
      </c>
      <c r="X27" s="23">
        <v>12000</v>
      </c>
      <c r="Y27" s="23" t="s">
        <v>20</v>
      </c>
      <c r="Z27" s="7">
        <v>24000</v>
      </c>
      <c r="AA27" s="23" t="s">
        <v>20</v>
      </c>
      <c r="AB27" s="23">
        <f t="shared" si="7"/>
        <v>12000</v>
      </c>
      <c r="AC27" s="23" t="str">
        <f t="shared" si="5"/>
        <v>Non-Uniform</v>
      </c>
      <c r="AD27" s="32">
        <f t="shared" si="6"/>
        <v>100</v>
      </c>
      <c r="AE27" s="33"/>
    </row>
    <row r="28" spans="1:31" x14ac:dyDescent="0.2">
      <c r="A28" s="2">
        <v>26</v>
      </c>
      <c r="B28" s="23">
        <v>0.84</v>
      </c>
      <c r="C28" s="23">
        <v>0.112</v>
      </c>
      <c r="D28" s="23">
        <v>0.93</v>
      </c>
      <c r="E28" s="23">
        <v>2.8000000000000001E-2</v>
      </c>
      <c r="F28" s="23">
        <v>0.93</v>
      </c>
      <c r="G28" s="23">
        <v>3.5000000000000003E-2</v>
      </c>
      <c r="H28" s="23">
        <v>0.91</v>
      </c>
      <c r="I28" s="23">
        <v>0.95</v>
      </c>
      <c r="J28" s="23">
        <v>0.5216221875</v>
      </c>
      <c r="K28" s="23">
        <v>0.47989241250000003</v>
      </c>
      <c r="L28" s="23">
        <v>0.91826669625000001</v>
      </c>
      <c r="M28" s="23">
        <v>0.8815360284</v>
      </c>
      <c r="N28" s="23">
        <v>4.5830890000000002</v>
      </c>
      <c r="O28" s="23">
        <v>5.2568030830000003</v>
      </c>
      <c r="P28" s="23">
        <v>29.190078750000001</v>
      </c>
      <c r="Q28" s="23">
        <v>35.028094500000002</v>
      </c>
      <c r="R28" s="23" t="b">
        <f t="shared" si="0"/>
        <v>1</v>
      </c>
      <c r="S28" s="23" t="b">
        <f t="shared" si="1"/>
        <v>1</v>
      </c>
      <c r="T28" s="23" t="b">
        <f t="shared" si="2"/>
        <v>1</v>
      </c>
      <c r="U28" s="23" t="b">
        <f t="shared" si="3"/>
        <v>1</v>
      </c>
      <c r="V28" s="23" t="str">
        <f t="shared" si="4"/>
        <v>Satisfied</v>
      </c>
      <c r="W28" s="23">
        <v>26</v>
      </c>
      <c r="X28" s="23">
        <v>54000</v>
      </c>
      <c r="Y28" s="23" t="s">
        <v>20</v>
      </c>
      <c r="Z28" s="7">
        <v>51000</v>
      </c>
      <c r="AA28" s="23" t="s">
        <v>20</v>
      </c>
      <c r="AB28" s="23">
        <f t="shared" si="7"/>
        <v>-3000</v>
      </c>
      <c r="AC28" s="23" t="str">
        <f t="shared" si="5"/>
        <v>Uniform</v>
      </c>
      <c r="AD28" s="32">
        <f t="shared" si="6"/>
        <v>-5.56</v>
      </c>
      <c r="AE28" s="33"/>
    </row>
    <row r="29" spans="1:31" x14ac:dyDescent="0.2">
      <c r="A29" s="29">
        <v>27</v>
      </c>
      <c r="B29" s="30">
        <v>0.96</v>
      </c>
      <c r="C29" s="30">
        <v>2.8000000000000001E-2</v>
      </c>
      <c r="D29" s="30">
        <v>0.95</v>
      </c>
      <c r="E29" s="30">
        <v>3.5000000000000003E-2</v>
      </c>
      <c r="F29" s="30">
        <v>0.9</v>
      </c>
      <c r="G29" s="30">
        <v>0.02</v>
      </c>
      <c r="H29" s="30">
        <v>0.99</v>
      </c>
      <c r="I29" s="30">
        <v>0.83</v>
      </c>
      <c r="J29" s="30">
        <v>0.56298749999999997</v>
      </c>
      <c r="K29" s="30">
        <v>0.70373437500000002</v>
      </c>
      <c r="L29" s="30">
        <v>0.90492236250000002</v>
      </c>
      <c r="M29" s="30">
        <v>0.84157779712500003</v>
      </c>
      <c r="N29" s="30">
        <v>4.6322324999999998</v>
      </c>
      <c r="O29" s="30">
        <v>5.3733896999999899</v>
      </c>
      <c r="P29" s="30">
        <v>28.819612499999899</v>
      </c>
      <c r="Q29" s="30">
        <v>38.906476874999903</v>
      </c>
      <c r="R29" s="30" t="b">
        <f t="shared" si="0"/>
        <v>0</v>
      </c>
      <c r="S29" s="30" t="b">
        <f t="shared" si="1"/>
        <v>1</v>
      </c>
      <c r="T29" s="30" t="b">
        <f t="shared" si="2"/>
        <v>1</v>
      </c>
      <c r="U29" s="30" t="b">
        <f t="shared" si="3"/>
        <v>1</v>
      </c>
      <c r="V29" s="30" t="str">
        <f t="shared" si="4"/>
        <v>Violated</v>
      </c>
      <c r="W29" s="30">
        <v>27</v>
      </c>
      <c r="X29" s="30">
        <v>1200</v>
      </c>
      <c r="Y29" s="30" t="s">
        <v>21</v>
      </c>
      <c r="Z29" s="31">
        <v>1500</v>
      </c>
      <c r="AA29" s="30" t="s">
        <v>21</v>
      </c>
      <c r="AB29" s="30">
        <f t="shared" si="7"/>
        <v>300</v>
      </c>
      <c r="AC29" s="30" t="str">
        <f t="shared" si="5"/>
        <v>Non-Uniform</v>
      </c>
      <c r="AD29" s="30">
        <f t="shared" si="6"/>
        <v>25</v>
      </c>
      <c r="AE29" s="33"/>
    </row>
    <row r="30" spans="1:31" x14ac:dyDescent="0.2">
      <c r="A30" s="29">
        <v>28</v>
      </c>
      <c r="B30" s="30">
        <v>0.87</v>
      </c>
      <c r="C30" s="30">
        <v>0.104</v>
      </c>
      <c r="D30" s="30">
        <v>0.89</v>
      </c>
      <c r="E30" s="30">
        <v>2.1999999999999999E-2</v>
      </c>
      <c r="F30" s="30">
        <v>0.8</v>
      </c>
      <c r="G30" s="30">
        <v>0.06</v>
      </c>
      <c r="H30" s="30">
        <v>0.97</v>
      </c>
      <c r="I30" s="30">
        <v>0.8</v>
      </c>
      <c r="J30" s="30">
        <v>0.54079124999999995</v>
      </c>
      <c r="K30" s="30">
        <v>0.65976532499999996</v>
      </c>
      <c r="L30" s="30">
        <v>0.81546609000000003</v>
      </c>
      <c r="M30" s="30">
        <v>1.0274872734</v>
      </c>
      <c r="N30" s="30">
        <v>4.1577345000000001</v>
      </c>
      <c r="O30" s="30">
        <v>5.4466321950000003</v>
      </c>
      <c r="P30" s="30">
        <v>24.008379999999999</v>
      </c>
      <c r="Q30" s="30">
        <v>16.805865999999998</v>
      </c>
      <c r="R30" s="30" t="b">
        <f t="shared" si="0"/>
        <v>0</v>
      </c>
      <c r="S30" s="30" t="b">
        <f t="shared" si="1"/>
        <v>0</v>
      </c>
      <c r="T30" s="30" t="b">
        <f t="shared" si="2"/>
        <v>1</v>
      </c>
      <c r="U30" s="30" t="b">
        <f t="shared" si="3"/>
        <v>0</v>
      </c>
      <c r="V30" s="30" t="str">
        <f t="shared" si="4"/>
        <v>Violated</v>
      </c>
      <c r="W30" s="30">
        <v>28</v>
      </c>
      <c r="X30" s="30">
        <v>300</v>
      </c>
      <c r="Y30" s="30" t="s">
        <v>21</v>
      </c>
      <c r="Z30" s="31">
        <v>300</v>
      </c>
      <c r="AA30" s="30" t="s">
        <v>21</v>
      </c>
      <c r="AB30" s="30">
        <f t="shared" si="7"/>
        <v>0</v>
      </c>
      <c r="AC30" s="30" t="str">
        <f t="shared" si="5"/>
        <v>equal</v>
      </c>
      <c r="AD30" s="30">
        <f t="shared" si="6"/>
        <v>0</v>
      </c>
      <c r="AE30" s="33"/>
    </row>
    <row r="31" spans="1:31" x14ac:dyDescent="0.2">
      <c r="A31" s="29">
        <v>29</v>
      </c>
      <c r="B31" s="30">
        <v>0.85</v>
      </c>
      <c r="C31" s="30">
        <v>7.4999999999999997E-2</v>
      </c>
      <c r="D31" s="30">
        <v>0.94</v>
      </c>
      <c r="E31" s="30">
        <v>0.03</v>
      </c>
      <c r="F31" s="30">
        <v>0.88</v>
      </c>
      <c r="G31" s="30">
        <v>4.8000000000000001E-2</v>
      </c>
      <c r="H31" s="30">
        <v>0.85</v>
      </c>
      <c r="I31" s="30">
        <v>0.81</v>
      </c>
      <c r="J31" s="30">
        <v>0.54569599999999996</v>
      </c>
      <c r="K31" s="30">
        <v>0.50749727999999994</v>
      </c>
      <c r="L31" s="30">
        <v>0.87006139999999899</v>
      </c>
      <c r="M31" s="30">
        <v>1.13978043399999</v>
      </c>
      <c r="N31" s="30">
        <v>4.5444849999999999</v>
      </c>
      <c r="O31" s="30">
        <v>5.3624922999999898</v>
      </c>
      <c r="P31" s="30">
        <v>27.956299999999999</v>
      </c>
      <c r="Q31" s="30">
        <v>29.074552000000001</v>
      </c>
      <c r="R31" s="30" t="b">
        <f t="shared" si="0"/>
        <v>1</v>
      </c>
      <c r="S31" s="30" t="b">
        <f t="shared" si="1"/>
        <v>0</v>
      </c>
      <c r="T31" s="30" t="b">
        <f t="shared" si="2"/>
        <v>1</v>
      </c>
      <c r="U31" s="30" t="b">
        <f t="shared" si="3"/>
        <v>1</v>
      </c>
      <c r="V31" s="30" t="str">
        <f t="shared" si="4"/>
        <v>Violated</v>
      </c>
      <c r="W31" s="30">
        <v>29</v>
      </c>
      <c r="X31" s="30">
        <v>300</v>
      </c>
      <c r="Y31" s="30" t="s">
        <v>21</v>
      </c>
      <c r="Z31" s="31">
        <v>300</v>
      </c>
      <c r="AA31" s="30" t="s">
        <v>21</v>
      </c>
      <c r="AB31" s="30">
        <f t="shared" si="7"/>
        <v>0</v>
      </c>
      <c r="AC31" s="30" t="str">
        <f t="shared" si="5"/>
        <v>equal</v>
      </c>
      <c r="AD31" s="30">
        <f t="shared" si="6"/>
        <v>0</v>
      </c>
      <c r="AE31" s="33"/>
    </row>
    <row r="32" spans="1:31" x14ac:dyDescent="0.2">
      <c r="A32" s="26">
        <v>30</v>
      </c>
      <c r="B32" s="20">
        <v>0.95</v>
      </c>
      <c r="C32" s="20">
        <v>0.03</v>
      </c>
      <c r="D32" s="20">
        <v>0.83</v>
      </c>
      <c r="E32" s="20">
        <v>3.4000000000000002E-2</v>
      </c>
      <c r="F32" s="20">
        <v>0.99</v>
      </c>
      <c r="G32" s="20">
        <v>4.0000000000000001E-3</v>
      </c>
      <c r="H32" s="20">
        <v>0.81</v>
      </c>
      <c r="I32" s="20">
        <v>0.95</v>
      </c>
      <c r="J32" s="20">
        <v>0.465259124999999</v>
      </c>
      <c r="K32" s="20">
        <v>0.41873321249999901</v>
      </c>
      <c r="L32" s="20">
        <v>0.84148089374999901</v>
      </c>
      <c r="M32" s="20">
        <v>0.94245860099999901</v>
      </c>
      <c r="N32" s="20">
        <v>4.1946399999999997</v>
      </c>
      <c r="O32" s="20">
        <v>5.6627639999999904</v>
      </c>
      <c r="P32" s="20">
        <v>27.70821875</v>
      </c>
      <c r="Q32" s="20">
        <v>28.539465312499999</v>
      </c>
      <c r="R32" s="20" t="b">
        <f t="shared" si="0"/>
        <v>1</v>
      </c>
      <c r="S32" s="20" t="b">
        <f t="shared" si="1"/>
        <v>0</v>
      </c>
      <c r="T32" s="20" t="b">
        <f t="shared" si="2"/>
        <v>1</v>
      </c>
      <c r="U32" s="20" t="b">
        <f t="shared" si="3"/>
        <v>1</v>
      </c>
      <c r="V32" s="20" t="str">
        <f t="shared" si="4"/>
        <v>Violated</v>
      </c>
      <c r="W32" s="20">
        <v>30</v>
      </c>
      <c r="X32" s="20">
        <v>2000</v>
      </c>
      <c r="Y32" s="20" t="s">
        <v>21</v>
      </c>
      <c r="Z32" s="27">
        <v>3000</v>
      </c>
      <c r="AA32" s="20" t="s">
        <v>21</v>
      </c>
      <c r="AB32" s="20">
        <f t="shared" si="7"/>
        <v>1000</v>
      </c>
      <c r="AC32" s="20" t="str">
        <f t="shared" si="5"/>
        <v>Non-Uniform</v>
      </c>
      <c r="AD32" s="20">
        <f t="shared" si="6"/>
        <v>50</v>
      </c>
      <c r="AE32" s="33"/>
    </row>
    <row r="33" spans="13:30" x14ac:dyDescent="0.2">
      <c r="W33" s="13" t="s">
        <v>22</v>
      </c>
      <c r="X33" s="13">
        <f>SUM(X3:X32)</f>
        <v>1328700</v>
      </c>
      <c r="Y33" s="13"/>
      <c r="Z33" s="13">
        <f>SUM(Z3:Z32)</f>
        <v>2682900</v>
      </c>
      <c r="AA33" s="13"/>
      <c r="AB33" s="13">
        <f>SUM(AB3:AB30)</f>
        <v>1353200</v>
      </c>
      <c r="AC33" s="14" t="s">
        <v>38</v>
      </c>
      <c r="AD33" s="15">
        <f>AVERAGE(AD3:AD30)</f>
        <v>89.656785714285704</v>
      </c>
    </row>
    <row r="34" spans="13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4" t="s">
        <v>39</v>
      </c>
      <c r="AD34" s="15">
        <f>STDEV(AD3:AD30)</f>
        <v>78.076190379017163</v>
      </c>
    </row>
    <row r="35" spans="13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6" t="s">
        <v>40</v>
      </c>
      <c r="AD35" s="17">
        <f>COUNTIF(AC3:AC32,"Uniform")</f>
        <v>2</v>
      </c>
    </row>
    <row r="36" spans="13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7" t="s">
        <v>41</v>
      </c>
      <c r="AD36" s="17">
        <f>COUNTIF(AC3:AC32,"Non-uniform")</f>
        <v>25</v>
      </c>
    </row>
    <row r="37" spans="13:30" x14ac:dyDescent="0.2">
      <c r="N37" s="19" t="s">
        <v>47</v>
      </c>
      <c r="O37" s="19" t="s">
        <v>43</v>
      </c>
      <c r="P37" s="19" t="s">
        <v>44</v>
      </c>
      <c r="Q37" s="7" t="s">
        <v>45</v>
      </c>
      <c r="R37" s="7" t="s">
        <v>46</v>
      </c>
      <c r="W37" s="1"/>
      <c r="X37" s="1"/>
      <c r="Y37" s="1"/>
      <c r="Z37" s="1"/>
      <c r="AA37" s="1"/>
      <c r="AB37" s="1"/>
      <c r="AC37" s="17" t="s">
        <v>42</v>
      </c>
      <c r="AD37" s="17">
        <f>COUNTIF(AC3:AC32,"equal")</f>
        <v>3</v>
      </c>
    </row>
    <row r="38" spans="13:30" x14ac:dyDescent="0.2">
      <c r="N38" s="19"/>
      <c r="O38" s="19">
        <v>3000</v>
      </c>
      <c r="P38" s="34">
        <v>3000000</v>
      </c>
      <c r="Q38" s="34">
        <v>1443</v>
      </c>
      <c r="R38" s="34">
        <v>3000000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3:30" x14ac:dyDescent="0.2">
      <c r="N39" s="20"/>
      <c r="O39" s="19">
        <v>1000</v>
      </c>
      <c r="P39" s="35"/>
      <c r="Q39" s="35"/>
      <c r="R39" s="35"/>
    </row>
    <row r="40" spans="13:30" x14ac:dyDescent="0.2">
      <c r="N40" s="21"/>
      <c r="O40" s="19">
        <v>300</v>
      </c>
      <c r="P40" s="36"/>
      <c r="Q40" s="36"/>
      <c r="R40" s="36"/>
    </row>
    <row r="41" spans="13:30" x14ac:dyDescent="0.2">
      <c r="M41"/>
      <c r="N41"/>
      <c r="O41"/>
      <c r="P41"/>
      <c r="Q41"/>
    </row>
    <row r="42" spans="13:30" x14ac:dyDescent="0.2">
      <c r="M42"/>
      <c r="N42"/>
      <c r="O42"/>
      <c r="P42"/>
      <c r="Q42"/>
    </row>
  </sheetData>
  <mergeCells count="10">
    <mergeCell ref="P38:P40"/>
    <mergeCell ref="Q38:Q40"/>
    <mergeCell ref="R38:R40"/>
    <mergeCell ref="Z1:AA1"/>
    <mergeCell ref="A1:A2"/>
    <mergeCell ref="B1:I1"/>
    <mergeCell ref="J1:Q1"/>
    <mergeCell ref="R1:V1"/>
    <mergeCell ref="W1:W2"/>
    <mergeCell ref="X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20E2-0ADC-F54C-A7BC-BF5A38A38D59}">
  <dimension ref="A1:AD45"/>
  <sheetViews>
    <sheetView topLeftCell="Q1" workbookViewId="0">
      <selection activeCell="AF15" sqref="AF15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9" max="29" width="18" customWidth="1"/>
  </cols>
  <sheetData>
    <row r="1" spans="1:30" x14ac:dyDescent="0.2">
      <c r="A1" s="38" t="s">
        <v>23</v>
      </c>
      <c r="B1" s="39" t="s">
        <v>24</v>
      </c>
      <c r="C1" s="39"/>
      <c r="D1" s="39"/>
      <c r="E1" s="39"/>
      <c r="F1" s="39"/>
      <c r="G1" s="39"/>
      <c r="H1" s="39"/>
      <c r="I1" s="39"/>
      <c r="J1" s="39" t="s">
        <v>25</v>
      </c>
      <c r="K1" s="39"/>
      <c r="L1" s="39"/>
      <c r="M1" s="39"/>
      <c r="N1" s="39"/>
      <c r="O1" s="39"/>
      <c r="P1" s="39"/>
      <c r="Q1" s="39"/>
      <c r="R1" s="40" t="s">
        <v>26</v>
      </c>
      <c r="S1" s="40"/>
      <c r="T1" s="40"/>
      <c r="U1" s="40"/>
      <c r="V1" s="40"/>
      <c r="W1" s="37" t="s">
        <v>23</v>
      </c>
      <c r="X1" s="41" t="s">
        <v>31</v>
      </c>
      <c r="Y1" s="41"/>
      <c r="Z1" s="37" t="s">
        <v>32</v>
      </c>
      <c r="AA1" s="37"/>
      <c r="AB1" s="24"/>
      <c r="AC1" s="22"/>
      <c r="AD1" s="22"/>
    </row>
    <row r="2" spans="1:30" x14ac:dyDescent="0.2">
      <c r="A2" s="38"/>
      <c r="B2" s="23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23" t="s">
        <v>5</v>
      </c>
      <c r="H2" s="23" t="s">
        <v>6</v>
      </c>
      <c r="I2" s="23" t="s">
        <v>7</v>
      </c>
      <c r="J2" s="23" t="s">
        <v>8</v>
      </c>
      <c r="K2" s="23" t="s">
        <v>9</v>
      </c>
      <c r="L2" s="23" t="s">
        <v>10</v>
      </c>
      <c r="M2" s="23" t="s">
        <v>11</v>
      </c>
      <c r="N2" s="23" t="s">
        <v>12</v>
      </c>
      <c r="O2" s="23" t="s">
        <v>13</v>
      </c>
      <c r="P2" s="23" t="s">
        <v>14</v>
      </c>
      <c r="Q2" s="23" t="s">
        <v>15</v>
      </c>
      <c r="R2" s="23" t="s">
        <v>16</v>
      </c>
      <c r="S2" s="23" t="s">
        <v>17</v>
      </c>
      <c r="T2" s="23" t="s">
        <v>18</v>
      </c>
      <c r="U2" s="23" t="s">
        <v>19</v>
      </c>
      <c r="V2" s="23" t="s">
        <v>27</v>
      </c>
      <c r="W2" s="37"/>
      <c r="X2" s="24" t="s">
        <v>33</v>
      </c>
      <c r="Y2" s="22" t="s">
        <v>26</v>
      </c>
      <c r="Z2" s="12" t="s">
        <v>34</v>
      </c>
      <c r="AA2" s="22" t="s">
        <v>26</v>
      </c>
      <c r="AB2" s="24" t="s">
        <v>35</v>
      </c>
      <c r="AC2" s="22" t="s">
        <v>36</v>
      </c>
      <c r="AD2" s="24" t="s">
        <v>37</v>
      </c>
    </row>
    <row r="3" spans="1:30" x14ac:dyDescent="0.2">
      <c r="A3" s="2">
        <v>1</v>
      </c>
      <c r="B3" s="23">
        <v>0.9</v>
      </c>
      <c r="C3" s="23">
        <v>7.0000000000000007E-2</v>
      </c>
      <c r="D3" s="23">
        <v>0.92</v>
      </c>
      <c r="E3" s="23">
        <v>2.4E-2</v>
      </c>
      <c r="F3" s="23">
        <v>0.93</v>
      </c>
      <c r="G3" s="23">
        <v>4.2000000000000003E-2</v>
      </c>
      <c r="H3" s="23">
        <v>0.93</v>
      </c>
      <c r="I3" s="23">
        <v>0.99</v>
      </c>
      <c r="J3" s="23">
        <v>0.51124700000000001</v>
      </c>
      <c r="K3" s="23">
        <v>0.52658441</v>
      </c>
      <c r="L3" s="23">
        <v>0.91955652499999996</v>
      </c>
      <c r="M3" s="23">
        <v>0.82760087250000003</v>
      </c>
      <c r="N3" s="23">
        <v>4.5294999999999996</v>
      </c>
      <c r="O3" s="23">
        <v>4.2577299999999996</v>
      </c>
      <c r="P3" s="23">
        <v>28.851825000000002</v>
      </c>
      <c r="Q3" s="23">
        <v>27.697752000000001</v>
      </c>
      <c r="R3" s="23" t="b">
        <f t="shared" ref="R3:R32" si="0">IF(J3*1000&gt;K3*1000,TRUE,FALSE)</f>
        <v>0</v>
      </c>
      <c r="S3" s="23" t="b">
        <f t="shared" ref="S3:S32" si="1">IF(L3*1000&gt;M3*1000,TRUE,FALSE)</f>
        <v>1</v>
      </c>
      <c r="T3" s="23" t="b">
        <f t="shared" ref="T3:T32" si="2">IF(N3*1000&lt;O3*1000,TRUE,FALSE)</f>
        <v>0</v>
      </c>
      <c r="U3" s="23" t="b">
        <f t="shared" ref="U3:U32" si="3">IF(P3*1000&lt;Q3*1000,TRUE,FALSE)</f>
        <v>0</v>
      </c>
      <c r="V3" s="23" t="str">
        <f>IF(OR(R3=FALSE,S3=FALSE,T3=FALSE,U3=FALSE),"Violated","Satisfied")</f>
        <v>Violated</v>
      </c>
      <c r="W3" s="25">
        <v>1</v>
      </c>
      <c r="X3" s="25">
        <v>9000</v>
      </c>
      <c r="Y3" s="25" t="s">
        <v>21</v>
      </c>
      <c r="Z3" s="25">
        <v>12000</v>
      </c>
      <c r="AA3" s="25" t="s">
        <v>21</v>
      </c>
      <c r="AB3" s="25">
        <f>Z3-X3</f>
        <v>3000</v>
      </c>
      <c r="AC3" s="25" t="str">
        <f>IF(Z3=X3,"equal",IF(Z3&lt;X3,"Uniform","Non-Uniform"))</f>
        <v>Non-Uniform</v>
      </c>
      <c r="AD3" s="25">
        <f>ROUND((AB3*100)/X3,2)</f>
        <v>33.33</v>
      </c>
    </row>
    <row r="4" spans="1:30" x14ac:dyDescent="0.2">
      <c r="A4" s="2">
        <v>2</v>
      </c>
      <c r="B4" s="23">
        <v>0.8</v>
      </c>
      <c r="C4" s="23">
        <v>0.12</v>
      </c>
      <c r="D4" s="23">
        <v>0.91</v>
      </c>
      <c r="E4" s="23">
        <v>4.4999999999999998E-2</v>
      </c>
      <c r="F4" s="23">
        <v>0.84</v>
      </c>
      <c r="G4" s="23">
        <v>0.128</v>
      </c>
      <c r="H4" s="23">
        <v>0.85</v>
      </c>
      <c r="I4" s="23">
        <v>0.84</v>
      </c>
      <c r="J4" s="23">
        <v>0.52207650000000005</v>
      </c>
      <c r="K4" s="23">
        <v>0.49075191000000001</v>
      </c>
      <c r="L4" s="23">
        <v>0.83414520000000003</v>
      </c>
      <c r="M4" s="23">
        <v>0.79660866600000002</v>
      </c>
      <c r="N4" s="23">
        <v>4.3467574999999998</v>
      </c>
      <c r="O4" s="23">
        <v>4.7118851299999998</v>
      </c>
      <c r="P4" s="23">
        <v>25.894725000000001</v>
      </c>
      <c r="Q4" s="23">
        <v>25.117883249999998</v>
      </c>
      <c r="R4" s="23" t="b">
        <f t="shared" si="0"/>
        <v>1</v>
      </c>
      <c r="S4" s="23" t="b">
        <f t="shared" si="1"/>
        <v>1</v>
      </c>
      <c r="T4" s="23" t="b">
        <f t="shared" si="2"/>
        <v>1</v>
      </c>
      <c r="U4" s="23" t="b">
        <f t="shared" si="3"/>
        <v>0</v>
      </c>
      <c r="V4" s="23" t="str">
        <f t="shared" ref="V4:V32" si="4">IF(OR(R4=FALSE,S4=FALSE,T4=FALSE,U4=FALSE),"Violated","Satisfied")</f>
        <v>Violated</v>
      </c>
      <c r="W4" s="25">
        <v>2</v>
      </c>
      <c r="X4" s="25">
        <v>300000</v>
      </c>
      <c r="Y4" s="25" t="s">
        <v>21</v>
      </c>
      <c r="Z4" s="25">
        <v>477000</v>
      </c>
      <c r="AA4" s="25" t="s">
        <v>21</v>
      </c>
      <c r="AB4" s="25">
        <f>Z4-X4</f>
        <v>177000</v>
      </c>
      <c r="AC4" s="25" t="str">
        <f t="shared" ref="AC4:AC32" si="5">IF(Z4=X4,"equal",IF(Z4&lt;X4,"Uniform","Non-Uniform"))</f>
        <v>Non-Uniform</v>
      </c>
      <c r="AD4" s="32">
        <f t="shared" ref="AD4:AD32" si="6">ROUND((AB4*100)/X4,2)</f>
        <v>59</v>
      </c>
    </row>
    <row r="5" spans="1:30" x14ac:dyDescent="0.2">
      <c r="A5" s="2">
        <v>3</v>
      </c>
      <c r="B5" s="23">
        <v>0.83</v>
      </c>
      <c r="C5" s="23">
        <v>0.10199999999999999</v>
      </c>
      <c r="D5" s="23">
        <v>0.87</v>
      </c>
      <c r="E5" s="23">
        <v>3.9E-2</v>
      </c>
      <c r="F5" s="23">
        <v>0.89</v>
      </c>
      <c r="G5" s="23">
        <v>4.3999999999999997E-2</v>
      </c>
      <c r="H5" s="23">
        <v>0.87</v>
      </c>
      <c r="I5" s="23">
        <v>0.88</v>
      </c>
      <c r="J5" s="23">
        <v>0.51131587499999998</v>
      </c>
      <c r="K5" s="23">
        <v>0.47041060499999998</v>
      </c>
      <c r="L5" s="23">
        <v>0.84153916499999903</v>
      </c>
      <c r="M5" s="23">
        <v>0.757385248499999</v>
      </c>
      <c r="N5" s="23">
        <v>4.2346170000000001</v>
      </c>
      <c r="O5" s="23">
        <v>4.0792065560999999</v>
      </c>
      <c r="P5" s="23">
        <v>26.190311250000001</v>
      </c>
      <c r="Q5" s="23">
        <v>26.976020587499999</v>
      </c>
      <c r="R5" s="23" t="b">
        <f t="shared" si="0"/>
        <v>1</v>
      </c>
      <c r="S5" s="23" t="b">
        <f t="shared" si="1"/>
        <v>1</v>
      </c>
      <c r="T5" s="23" t="b">
        <f t="shared" si="2"/>
        <v>0</v>
      </c>
      <c r="U5" s="23" t="b">
        <f t="shared" si="3"/>
        <v>1</v>
      </c>
      <c r="V5" s="23" t="str">
        <f t="shared" si="4"/>
        <v>Violated</v>
      </c>
      <c r="W5" s="25">
        <v>3</v>
      </c>
      <c r="X5" s="25">
        <v>90000</v>
      </c>
      <c r="Y5" s="25" t="s">
        <v>21</v>
      </c>
      <c r="Z5" s="25">
        <v>207000</v>
      </c>
      <c r="AA5" s="25" t="s">
        <v>21</v>
      </c>
      <c r="AB5" s="25">
        <f t="shared" ref="AB5:AB32" si="7">Z5-X5</f>
        <v>117000</v>
      </c>
      <c r="AC5" s="25" t="str">
        <f t="shared" si="5"/>
        <v>Non-Uniform</v>
      </c>
      <c r="AD5" s="32">
        <f t="shared" si="6"/>
        <v>130</v>
      </c>
    </row>
    <row r="6" spans="1:30" x14ac:dyDescent="0.2">
      <c r="A6" s="2">
        <v>4</v>
      </c>
      <c r="B6" s="23">
        <v>0.93</v>
      </c>
      <c r="C6" s="23">
        <v>5.6000000000000001E-2</v>
      </c>
      <c r="D6" s="23">
        <v>0.86</v>
      </c>
      <c r="E6" s="23">
        <v>0.112</v>
      </c>
      <c r="F6" s="23">
        <v>0.92</v>
      </c>
      <c r="G6" s="23">
        <v>4.8000000000000001E-2</v>
      </c>
      <c r="H6" s="23">
        <v>0.81</v>
      </c>
      <c r="I6" s="23">
        <v>0.97</v>
      </c>
      <c r="J6" s="23">
        <v>0.56352899999999995</v>
      </c>
      <c r="K6" s="23">
        <v>0.52780126139999994</v>
      </c>
      <c r="L6" s="23">
        <v>0.93414112999999999</v>
      </c>
      <c r="M6" s="23">
        <v>0.89677548480000002</v>
      </c>
      <c r="N6" s="23">
        <v>4.3080030000000002</v>
      </c>
      <c r="O6" s="23">
        <v>4.6065476078999996</v>
      </c>
      <c r="P6" s="23">
        <v>26.716269999999898</v>
      </c>
      <c r="Q6" s="23">
        <v>27.675384092999895</v>
      </c>
      <c r="R6" s="23" t="b">
        <f t="shared" si="0"/>
        <v>1</v>
      </c>
      <c r="S6" s="23" t="b">
        <f t="shared" si="1"/>
        <v>1</v>
      </c>
      <c r="T6" s="23" t="b">
        <f t="shared" si="2"/>
        <v>1</v>
      </c>
      <c r="U6" s="23" t="b">
        <f t="shared" si="3"/>
        <v>1</v>
      </c>
      <c r="V6" s="23" t="str">
        <f t="shared" si="4"/>
        <v>Satisfied</v>
      </c>
      <c r="W6" s="25">
        <v>4</v>
      </c>
      <c r="X6" s="25">
        <v>123000</v>
      </c>
      <c r="Y6" s="25" t="s">
        <v>20</v>
      </c>
      <c r="Z6" s="25">
        <v>309000</v>
      </c>
      <c r="AA6" s="25" t="s">
        <v>20</v>
      </c>
      <c r="AB6" s="25">
        <f t="shared" si="7"/>
        <v>186000</v>
      </c>
      <c r="AC6" s="25" t="str">
        <f t="shared" si="5"/>
        <v>Non-Uniform</v>
      </c>
      <c r="AD6" s="32">
        <f t="shared" si="6"/>
        <v>151.22</v>
      </c>
    </row>
    <row r="7" spans="1:30" x14ac:dyDescent="0.2">
      <c r="A7" s="2">
        <v>5</v>
      </c>
      <c r="B7" s="23">
        <v>0.99</v>
      </c>
      <c r="C7" s="23">
        <v>5.0000000000000001E-3</v>
      </c>
      <c r="D7" s="23">
        <v>0.92</v>
      </c>
      <c r="E7" s="23">
        <v>1.6E-2</v>
      </c>
      <c r="F7" s="23">
        <v>0.8</v>
      </c>
      <c r="G7" s="23">
        <v>0.1</v>
      </c>
      <c r="H7" s="23">
        <v>0.88</v>
      </c>
      <c r="I7" s="23">
        <v>0.89</v>
      </c>
      <c r="J7" s="23">
        <v>0.53736499999999998</v>
      </c>
      <c r="K7" s="23">
        <v>0.48362850000000002</v>
      </c>
      <c r="L7" s="23">
        <v>0.85267340000000003</v>
      </c>
      <c r="M7" s="23">
        <v>0.792986262</v>
      </c>
      <c r="N7" s="23">
        <v>4.2906300000000002</v>
      </c>
      <c r="O7" s="23">
        <v>4.5051614999999998</v>
      </c>
      <c r="P7" s="23">
        <v>24.7972</v>
      </c>
      <c r="Q7" s="23">
        <v>34.716099999999997</v>
      </c>
      <c r="R7" s="23" t="b">
        <f t="shared" si="0"/>
        <v>1</v>
      </c>
      <c r="S7" s="23" t="b">
        <f t="shared" si="1"/>
        <v>1</v>
      </c>
      <c r="T7" s="23" t="b">
        <f t="shared" si="2"/>
        <v>1</v>
      </c>
      <c r="U7" s="23" t="b">
        <f t="shared" si="3"/>
        <v>1</v>
      </c>
      <c r="V7" s="23" t="str">
        <f t="shared" si="4"/>
        <v>Satisfied</v>
      </c>
      <c r="W7" s="25">
        <v>5</v>
      </c>
      <c r="X7" s="25">
        <v>45000</v>
      </c>
      <c r="Y7" s="25" t="s">
        <v>20</v>
      </c>
      <c r="Z7" s="25">
        <v>60000</v>
      </c>
      <c r="AA7" s="25" t="s">
        <v>20</v>
      </c>
      <c r="AB7" s="25">
        <f t="shared" si="7"/>
        <v>15000</v>
      </c>
      <c r="AC7" s="25" t="str">
        <f t="shared" si="5"/>
        <v>Non-Uniform</v>
      </c>
      <c r="AD7" s="32">
        <f t="shared" si="6"/>
        <v>33.33</v>
      </c>
    </row>
    <row r="8" spans="1:30" x14ac:dyDescent="0.2">
      <c r="A8" s="2">
        <v>6</v>
      </c>
      <c r="B8" s="23">
        <v>0.94</v>
      </c>
      <c r="C8" s="23">
        <v>3.5999999999999997E-2</v>
      </c>
      <c r="D8" s="23">
        <v>0.96</v>
      </c>
      <c r="E8" s="23">
        <v>8.0000000000000002E-3</v>
      </c>
      <c r="F8" s="23">
        <v>0.84</v>
      </c>
      <c r="G8" s="23">
        <v>1.6E-2</v>
      </c>
      <c r="H8" s="23">
        <v>0.85</v>
      </c>
      <c r="I8" s="23">
        <v>0.92</v>
      </c>
      <c r="J8" s="23">
        <v>0.572048</v>
      </c>
      <c r="K8" s="23">
        <v>0.58920943999999997</v>
      </c>
      <c r="L8" s="23">
        <v>0.92924479999999898</v>
      </c>
      <c r="M8" s="23">
        <v>0.86419766399999898</v>
      </c>
      <c r="N8" s="23">
        <v>4.5425120000000003</v>
      </c>
      <c r="O8" s="23">
        <v>4.3153864000000004</v>
      </c>
      <c r="P8" s="23">
        <v>27.173279999999998</v>
      </c>
      <c r="Q8" s="23">
        <v>25.2711504</v>
      </c>
      <c r="R8" s="23" t="b">
        <f t="shared" si="0"/>
        <v>0</v>
      </c>
      <c r="S8" s="23" t="b">
        <f t="shared" si="1"/>
        <v>1</v>
      </c>
      <c r="T8" s="23" t="b">
        <f t="shared" si="2"/>
        <v>0</v>
      </c>
      <c r="U8" s="23" t="b">
        <f t="shared" si="3"/>
        <v>0</v>
      </c>
      <c r="V8" s="23" t="str">
        <f t="shared" si="4"/>
        <v>Violated</v>
      </c>
      <c r="W8" s="25">
        <v>6</v>
      </c>
      <c r="X8" s="25">
        <v>18000</v>
      </c>
      <c r="Y8" s="25" t="s">
        <v>21</v>
      </c>
      <c r="Z8" s="25">
        <v>48000</v>
      </c>
      <c r="AA8" s="25" t="s">
        <v>21</v>
      </c>
      <c r="AB8" s="25">
        <f t="shared" si="7"/>
        <v>30000</v>
      </c>
      <c r="AC8" s="25" t="str">
        <f t="shared" si="5"/>
        <v>Non-Uniform</v>
      </c>
      <c r="AD8" s="32">
        <f t="shared" si="6"/>
        <v>166.67</v>
      </c>
    </row>
    <row r="9" spans="1:30" x14ac:dyDescent="0.2">
      <c r="A9" s="2">
        <v>7</v>
      </c>
      <c r="B9" s="23">
        <v>0.86</v>
      </c>
      <c r="C9" s="23">
        <v>1.4E-2</v>
      </c>
      <c r="D9" s="23">
        <v>0.94</v>
      </c>
      <c r="E9" s="23">
        <v>1.7999999999999999E-2</v>
      </c>
      <c r="F9" s="23">
        <v>0.82</v>
      </c>
      <c r="G9" s="23">
        <v>0.09</v>
      </c>
      <c r="H9" s="23">
        <v>0.9</v>
      </c>
      <c r="I9" s="23">
        <v>0.86</v>
      </c>
      <c r="J9" s="23">
        <v>0.54381875000000002</v>
      </c>
      <c r="K9" s="23">
        <v>0.50575143750000007</v>
      </c>
      <c r="L9" s="23">
        <v>0.86487479999999906</v>
      </c>
      <c r="M9" s="23">
        <v>0.81817156079999909</v>
      </c>
      <c r="N9" s="23">
        <v>4.4239329999999901</v>
      </c>
      <c r="O9" s="23">
        <v>4.6999864191999894</v>
      </c>
      <c r="P9" s="23">
        <v>26.057044999999999</v>
      </c>
      <c r="Q9" s="23">
        <v>27.0993268</v>
      </c>
      <c r="R9" s="23" t="b">
        <f t="shared" si="0"/>
        <v>1</v>
      </c>
      <c r="S9" s="23" t="b">
        <f t="shared" si="1"/>
        <v>1</v>
      </c>
      <c r="T9" s="23" t="b">
        <f t="shared" si="2"/>
        <v>1</v>
      </c>
      <c r="U9" s="23" t="b">
        <f t="shared" si="3"/>
        <v>1</v>
      </c>
      <c r="V9" s="23" t="str">
        <f t="shared" si="4"/>
        <v>Satisfied</v>
      </c>
      <c r="W9" s="25">
        <v>7</v>
      </c>
      <c r="X9" s="25">
        <v>162000</v>
      </c>
      <c r="Y9" s="25" t="s">
        <v>20</v>
      </c>
      <c r="Z9" s="25">
        <v>273000</v>
      </c>
      <c r="AA9" s="25" t="s">
        <v>20</v>
      </c>
      <c r="AB9" s="25">
        <f t="shared" si="7"/>
        <v>111000</v>
      </c>
      <c r="AC9" s="25" t="str">
        <f t="shared" si="5"/>
        <v>Non-Uniform</v>
      </c>
      <c r="AD9" s="32">
        <f t="shared" si="6"/>
        <v>68.52</v>
      </c>
    </row>
    <row r="10" spans="1:30" x14ac:dyDescent="0.2">
      <c r="A10" s="2">
        <v>8</v>
      </c>
      <c r="B10" s="23">
        <v>0.89</v>
      </c>
      <c r="C10" s="23">
        <v>4.3999999999999997E-2</v>
      </c>
      <c r="D10" s="23">
        <v>0.96</v>
      </c>
      <c r="E10" s="23">
        <v>4.0000000000000001E-3</v>
      </c>
      <c r="F10" s="23">
        <v>0.95</v>
      </c>
      <c r="G10" s="23">
        <v>1.4999999999999999E-2</v>
      </c>
      <c r="H10" s="23">
        <v>0.95</v>
      </c>
      <c r="I10" s="23">
        <v>0.99</v>
      </c>
      <c r="J10" s="23">
        <v>0.51773000000000002</v>
      </c>
      <c r="K10" s="23">
        <v>0.49546761</v>
      </c>
      <c r="L10" s="23">
        <v>0.9524918</v>
      </c>
      <c r="M10" s="23">
        <v>8.6010009540000001E-2</v>
      </c>
      <c r="N10" s="23">
        <v>4.7418639999999996</v>
      </c>
      <c r="O10" s="23">
        <v>4.9789572</v>
      </c>
      <c r="P10" s="23">
        <v>30.733559999999901</v>
      </c>
      <c r="Q10" s="23">
        <v>34.114251599999903</v>
      </c>
      <c r="R10" s="23" t="b">
        <f t="shared" si="0"/>
        <v>1</v>
      </c>
      <c r="S10" s="23" t="b">
        <f t="shared" si="1"/>
        <v>1</v>
      </c>
      <c r="T10" s="23" t="b">
        <f t="shared" si="2"/>
        <v>1</v>
      </c>
      <c r="U10" s="23" t="b">
        <f t="shared" si="3"/>
        <v>1</v>
      </c>
      <c r="V10" s="23" t="str">
        <f t="shared" si="4"/>
        <v>Satisfied</v>
      </c>
      <c r="W10" s="25">
        <v>8</v>
      </c>
      <c r="X10" s="25">
        <v>27000</v>
      </c>
      <c r="Y10" s="25" t="s">
        <v>20</v>
      </c>
      <c r="Z10" s="25">
        <v>81000</v>
      </c>
      <c r="AA10" s="25" t="s">
        <v>20</v>
      </c>
      <c r="AB10" s="25">
        <f t="shared" si="7"/>
        <v>54000</v>
      </c>
      <c r="AC10" s="25" t="str">
        <f t="shared" si="5"/>
        <v>Non-Uniform</v>
      </c>
      <c r="AD10" s="32">
        <f t="shared" si="6"/>
        <v>200</v>
      </c>
    </row>
    <row r="11" spans="1:30" x14ac:dyDescent="0.2">
      <c r="A11" s="2">
        <v>9</v>
      </c>
      <c r="B11" s="23">
        <v>0.95</v>
      </c>
      <c r="C11" s="23">
        <v>0.03</v>
      </c>
      <c r="D11" s="23">
        <v>0.99</v>
      </c>
      <c r="E11" s="23">
        <v>1E-3</v>
      </c>
      <c r="F11" s="23">
        <v>0.85</v>
      </c>
      <c r="G11" s="23">
        <v>7.4999999999999997E-2</v>
      </c>
      <c r="H11" s="23">
        <v>0.81</v>
      </c>
      <c r="I11" s="23">
        <v>0.9</v>
      </c>
      <c r="J11" s="23">
        <v>0.55024531249999997</v>
      </c>
      <c r="K11" s="23">
        <v>0.59426493749999998</v>
      </c>
      <c r="L11" s="23">
        <v>0.9147362</v>
      </c>
      <c r="M11" s="23">
        <v>0.85985202800000005</v>
      </c>
      <c r="N11" s="23">
        <v>4.6960949999999997</v>
      </c>
      <c r="O11" s="23">
        <v>5.0248216499999998</v>
      </c>
      <c r="P11" s="23">
        <v>28.34883125</v>
      </c>
      <c r="Q11" s="23">
        <v>29.482784500000001</v>
      </c>
      <c r="R11" s="23" t="b">
        <f t="shared" si="0"/>
        <v>0</v>
      </c>
      <c r="S11" s="23" t="b">
        <f t="shared" si="1"/>
        <v>1</v>
      </c>
      <c r="T11" s="23" t="b">
        <f t="shared" si="2"/>
        <v>1</v>
      </c>
      <c r="U11" s="23" t="b">
        <f t="shared" si="3"/>
        <v>1</v>
      </c>
      <c r="V11" s="23" t="str">
        <f t="shared" si="4"/>
        <v>Violated</v>
      </c>
      <c r="W11" s="25">
        <v>9</v>
      </c>
      <c r="X11" s="25">
        <v>6000</v>
      </c>
      <c r="Y11" s="25" t="s">
        <v>21</v>
      </c>
      <c r="Z11" s="25">
        <v>12000</v>
      </c>
      <c r="AA11" s="25" t="s">
        <v>21</v>
      </c>
      <c r="AB11" s="25">
        <f t="shared" si="7"/>
        <v>6000</v>
      </c>
      <c r="AC11" s="25" t="str">
        <f t="shared" si="5"/>
        <v>Non-Uniform</v>
      </c>
      <c r="AD11" s="32">
        <f t="shared" si="6"/>
        <v>100</v>
      </c>
    </row>
    <row r="12" spans="1:30" x14ac:dyDescent="0.2">
      <c r="A12" s="2">
        <v>10</v>
      </c>
      <c r="B12" s="23">
        <v>0.95</v>
      </c>
      <c r="C12" s="23">
        <v>2.5000000000000001E-2</v>
      </c>
      <c r="D12" s="23">
        <v>0.82</v>
      </c>
      <c r="E12" s="23">
        <v>0.108</v>
      </c>
      <c r="F12" s="23">
        <v>0.82</v>
      </c>
      <c r="G12" s="23">
        <v>0.14399999999999999</v>
      </c>
      <c r="H12" s="23">
        <v>0.86</v>
      </c>
      <c r="I12" s="23">
        <v>0.84</v>
      </c>
      <c r="J12" s="23">
        <v>0.54218149999999998</v>
      </c>
      <c r="K12" s="23">
        <v>0.59097783500000001</v>
      </c>
      <c r="L12" s="23">
        <v>0.81632119999999997</v>
      </c>
      <c r="M12" s="23">
        <v>0.93060616799999996</v>
      </c>
      <c r="N12" s="23">
        <v>3.9521949999999899</v>
      </c>
      <c r="O12" s="23">
        <v>4.2683705999999901</v>
      </c>
      <c r="P12" s="23">
        <v>22.759474999999998</v>
      </c>
      <c r="Q12" s="23">
        <v>25.71820675</v>
      </c>
      <c r="R12" s="23" t="b">
        <f t="shared" si="0"/>
        <v>0</v>
      </c>
      <c r="S12" s="23" t="b">
        <f t="shared" si="1"/>
        <v>0</v>
      </c>
      <c r="T12" s="23" t="b">
        <f t="shared" si="2"/>
        <v>1</v>
      </c>
      <c r="U12" s="23" t="b">
        <f t="shared" si="3"/>
        <v>1</v>
      </c>
      <c r="V12" s="23" t="str">
        <f t="shared" si="4"/>
        <v>Violated</v>
      </c>
      <c r="W12" s="25">
        <v>10</v>
      </c>
      <c r="X12" s="25">
        <v>12000</v>
      </c>
      <c r="Y12" s="25" t="s">
        <v>21</v>
      </c>
      <c r="Z12" s="25">
        <v>15000</v>
      </c>
      <c r="AA12" s="25" t="s">
        <v>21</v>
      </c>
      <c r="AB12" s="25">
        <f t="shared" si="7"/>
        <v>3000</v>
      </c>
      <c r="AC12" s="25" t="str">
        <f t="shared" si="5"/>
        <v>Non-Uniform</v>
      </c>
      <c r="AD12" s="32">
        <f t="shared" si="6"/>
        <v>25</v>
      </c>
    </row>
    <row r="13" spans="1:30" x14ac:dyDescent="0.2">
      <c r="A13" s="2">
        <v>11</v>
      </c>
      <c r="B13" s="23">
        <v>0.97</v>
      </c>
      <c r="C13" s="23">
        <v>8.9999999999999993E-3</v>
      </c>
      <c r="D13" s="23">
        <v>0.91</v>
      </c>
      <c r="E13" s="23">
        <v>3.5999999999999997E-2</v>
      </c>
      <c r="F13" s="23">
        <v>0.96</v>
      </c>
      <c r="G13" s="23">
        <v>8.0000000000000002E-3</v>
      </c>
      <c r="H13" s="23">
        <v>0.98</v>
      </c>
      <c r="I13" s="23">
        <v>0.94</v>
      </c>
      <c r="J13" s="23">
        <v>0.52099649999999997</v>
      </c>
      <c r="K13" s="23">
        <v>0.46889684999999998</v>
      </c>
      <c r="L13" s="23">
        <v>0.91693217999999999</v>
      </c>
      <c r="M13" s="23">
        <v>0.76105370939999994</v>
      </c>
      <c r="N13" s="23">
        <v>4.5451234999999999</v>
      </c>
      <c r="O13" s="23">
        <v>4.9541846149999902</v>
      </c>
      <c r="P13" s="23">
        <v>29.45964</v>
      </c>
      <c r="Q13" s="23">
        <v>30.932622000000002</v>
      </c>
      <c r="R13" s="23" t="b">
        <f t="shared" si="0"/>
        <v>1</v>
      </c>
      <c r="S13" s="23" t="b">
        <f t="shared" si="1"/>
        <v>1</v>
      </c>
      <c r="T13" s="23" t="b">
        <f t="shared" si="2"/>
        <v>1</v>
      </c>
      <c r="U13" s="23" t="b">
        <f t="shared" si="3"/>
        <v>1</v>
      </c>
      <c r="V13" s="23" t="str">
        <f t="shared" si="4"/>
        <v>Satisfied</v>
      </c>
      <c r="W13" s="25">
        <v>11</v>
      </c>
      <c r="X13" s="25">
        <v>42000</v>
      </c>
      <c r="Y13" s="25" t="s">
        <v>20</v>
      </c>
      <c r="Z13" s="25">
        <v>99000</v>
      </c>
      <c r="AA13" s="25" t="s">
        <v>20</v>
      </c>
      <c r="AB13" s="25">
        <f t="shared" si="7"/>
        <v>57000</v>
      </c>
      <c r="AC13" s="25" t="str">
        <f t="shared" si="5"/>
        <v>Non-Uniform</v>
      </c>
      <c r="AD13" s="32">
        <f t="shared" si="6"/>
        <v>135.71</v>
      </c>
    </row>
    <row r="14" spans="1:30" x14ac:dyDescent="0.2">
      <c r="A14" s="2">
        <v>12</v>
      </c>
      <c r="B14" s="23">
        <v>0.94</v>
      </c>
      <c r="C14" s="23">
        <v>4.2000000000000003E-2</v>
      </c>
      <c r="D14" s="23">
        <v>0.94</v>
      </c>
      <c r="E14" s="23">
        <v>6.0000000000000001E-3</v>
      </c>
      <c r="F14" s="23">
        <v>0.95</v>
      </c>
      <c r="G14" s="23">
        <v>2.5000000000000001E-2</v>
      </c>
      <c r="H14" s="23">
        <v>0.99</v>
      </c>
      <c r="I14" s="23">
        <v>0.81</v>
      </c>
      <c r="J14" s="23">
        <v>0.50457437499999902</v>
      </c>
      <c r="K14" s="23">
        <v>0.53484883749999901</v>
      </c>
      <c r="L14" s="23">
        <v>0.85278385749999996</v>
      </c>
      <c r="M14" s="23">
        <v>0.88263129251249994</v>
      </c>
      <c r="N14" s="23">
        <v>4.6450079999999998</v>
      </c>
      <c r="O14" s="23">
        <v>4.8772583999999899</v>
      </c>
      <c r="P14" s="23">
        <v>30.0872574999999</v>
      </c>
      <c r="Q14" s="23">
        <v>28.113533407999906</v>
      </c>
      <c r="R14" s="23" t="b">
        <f t="shared" si="0"/>
        <v>0</v>
      </c>
      <c r="S14" s="23" t="b">
        <f t="shared" si="1"/>
        <v>0</v>
      </c>
      <c r="T14" s="23" t="b">
        <f t="shared" si="2"/>
        <v>1</v>
      </c>
      <c r="U14" s="23" t="b">
        <f t="shared" si="3"/>
        <v>0</v>
      </c>
      <c r="V14" s="23" t="str">
        <f t="shared" si="4"/>
        <v>Violated</v>
      </c>
      <c r="W14" s="25">
        <v>12</v>
      </c>
      <c r="X14" s="25">
        <v>21000</v>
      </c>
      <c r="Y14" s="25" t="s">
        <v>21</v>
      </c>
      <c r="Z14" s="25">
        <v>42000</v>
      </c>
      <c r="AA14" s="25" t="s">
        <v>21</v>
      </c>
      <c r="AB14" s="25">
        <f t="shared" si="7"/>
        <v>21000</v>
      </c>
      <c r="AC14" s="25" t="str">
        <f t="shared" si="5"/>
        <v>Non-Uniform</v>
      </c>
      <c r="AD14" s="32">
        <f t="shared" si="6"/>
        <v>100</v>
      </c>
    </row>
    <row r="15" spans="1:30" x14ac:dyDescent="0.2">
      <c r="A15" s="2">
        <v>13</v>
      </c>
      <c r="B15" s="23">
        <v>0.86</v>
      </c>
      <c r="C15" s="23">
        <v>1.4E-2</v>
      </c>
      <c r="D15" s="23">
        <v>0.83</v>
      </c>
      <c r="E15" s="23">
        <v>0.10199999999999999</v>
      </c>
      <c r="F15" s="23">
        <v>0.86</v>
      </c>
      <c r="G15" s="23">
        <v>9.8000000000000004E-2</v>
      </c>
      <c r="H15" s="23">
        <v>0.9</v>
      </c>
      <c r="I15" s="23">
        <v>0.93</v>
      </c>
      <c r="J15" s="23">
        <v>0.53505887499999905</v>
      </c>
      <c r="K15" s="23">
        <v>0.59391535124999895</v>
      </c>
      <c r="L15" s="23">
        <v>0.86609578749999905</v>
      </c>
      <c r="M15" s="23">
        <v>0.80546908237499903</v>
      </c>
      <c r="N15" s="23">
        <v>4.0671045000000001</v>
      </c>
      <c r="O15" s="23">
        <v>4.4738149500000004</v>
      </c>
      <c r="P15" s="23">
        <v>24.560217499999901</v>
      </c>
      <c r="Q15" s="23">
        <v>23.5778087999999</v>
      </c>
      <c r="R15" s="23" t="b">
        <f t="shared" si="0"/>
        <v>0</v>
      </c>
      <c r="S15" s="23" t="b">
        <f t="shared" si="1"/>
        <v>1</v>
      </c>
      <c r="T15" s="23" t="b">
        <f t="shared" si="2"/>
        <v>1</v>
      </c>
      <c r="U15" s="23" t="b">
        <f t="shared" si="3"/>
        <v>0</v>
      </c>
      <c r="V15" s="23" t="str">
        <f t="shared" si="4"/>
        <v>Violated</v>
      </c>
      <c r="W15" s="25">
        <v>13</v>
      </c>
      <c r="X15" s="25">
        <v>12000</v>
      </c>
      <c r="Y15" s="25" t="s">
        <v>21</v>
      </c>
      <c r="Z15" s="25">
        <v>24000</v>
      </c>
      <c r="AA15" s="25" t="s">
        <v>21</v>
      </c>
      <c r="AB15" s="25">
        <f t="shared" si="7"/>
        <v>12000</v>
      </c>
      <c r="AC15" s="25" t="str">
        <f t="shared" si="5"/>
        <v>Non-Uniform</v>
      </c>
      <c r="AD15" s="32">
        <f t="shared" si="6"/>
        <v>100</v>
      </c>
    </row>
    <row r="16" spans="1:30" x14ac:dyDescent="0.2">
      <c r="A16" s="2">
        <v>14</v>
      </c>
      <c r="B16" s="23">
        <v>0.83</v>
      </c>
      <c r="C16" s="23">
        <v>0.11899999999999999</v>
      </c>
      <c r="D16" s="23">
        <v>0.8</v>
      </c>
      <c r="E16" s="23">
        <v>0.12</v>
      </c>
      <c r="F16" s="23">
        <v>0.91</v>
      </c>
      <c r="G16" s="23">
        <v>6.3E-2</v>
      </c>
      <c r="H16" s="23">
        <v>0.95</v>
      </c>
      <c r="I16" s="23">
        <v>0.97</v>
      </c>
      <c r="J16" s="23">
        <v>0.52499499999999999</v>
      </c>
      <c r="K16" s="23">
        <v>0.57224454999999996</v>
      </c>
      <c r="L16" s="23">
        <v>0.87064850000000005</v>
      </c>
      <c r="M16" s="23">
        <v>0.81405634750000011</v>
      </c>
      <c r="N16" s="23">
        <v>4.0125200000000003</v>
      </c>
      <c r="O16" s="23">
        <v>4.5341475999999998</v>
      </c>
      <c r="P16" s="23">
        <v>24.769300000000001</v>
      </c>
      <c r="Q16" s="23">
        <v>28.261771300000003</v>
      </c>
      <c r="R16" s="23" t="b">
        <f t="shared" si="0"/>
        <v>0</v>
      </c>
      <c r="S16" s="23" t="b">
        <f t="shared" si="1"/>
        <v>1</v>
      </c>
      <c r="T16" s="23" t="b">
        <f t="shared" si="2"/>
        <v>1</v>
      </c>
      <c r="U16" s="23" t="b">
        <f t="shared" si="3"/>
        <v>1</v>
      </c>
      <c r="V16" s="23" t="str">
        <f t="shared" si="4"/>
        <v>Violated</v>
      </c>
      <c r="W16" s="25">
        <v>14</v>
      </c>
      <c r="X16" s="25">
        <v>24000</v>
      </c>
      <c r="Y16" s="25" t="s">
        <v>21</v>
      </c>
      <c r="Z16" s="25">
        <v>60000</v>
      </c>
      <c r="AA16" s="25" t="s">
        <v>21</v>
      </c>
      <c r="AB16" s="25">
        <f t="shared" si="7"/>
        <v>36000</v>
      </c>
      <c r="AC16" s="25" t="str">
        <f t="shared" si="5"/>
        <v>Non-Uniform</v>
      </c>
      <c r="AD16" s="32">
        <f t="shared" si="6"/>
        <v>150</v>
      </c>
    </row>
    <row r="17" spans="1:30" x14ac:dyDescent="0.2">
      <c r="A17" s="2">
        <v>15</v>
      </c>
      <c r="B17" s="23">
        <v>0.99</v>
      </c>
      <c r="C17" s="23">
        <v>8.0000000000000002E-3</v>
      </c>
      <c r="D17" s="23">
        <v>0.9</v>
      </c>
      <c r="E17" s="23">
        <v>0.06</v>
      </c>
      <c r="F17" s="23">
        <v>0.84</v>
      </c>
      <c r="G17" s="23">
        <v>6.4000000000000001E-2</v>
      </c>
      <c r="H17" s="23">
        <v>0.89</v>
      </c>
      <c r="I17" s="23">
        <v>0.94</v>
      </c>
      <c r="J17" s="23">
        <v>0.567855</v>
      </c>
      <c r="K17" s="23">
        <v>0.61328340000000003</v>
      </c>
      <c r="L17" s="23">
        <v>0.90995729999999997</v>
      </c>
      <c r="M17" s="23">
        <v>0.95545516500000005</v>
      </c>
      <c r="N17" s="23">
        <v>4.311045</v>
      </c>
      <c r="O17" s="23">
        <v>4.4834867999999997</v>
      </c>
      <c r="P17" s="23">
        <v>25.472549999999998</v>
      </c>
      <c r="Q17" s="23">
        <v>28.274530500000001</v>
      </c>
      <c r="R17" s="23" t="b">
        <f t="shared" si="0"/>
        <v>0</v>
      </c>
      <c r="S17" s="23" t="b">
        <f t="shared" si="1"/>
        <v>0</v>
      </c>
      <c r="T17" s="23" t="b">
        <f t="shared" si="2"/>
        <v>1</v>
      </c>
      <c r="U17" s="23" t="b">
        <f t="shared" si="3"/>
        <v>1</v>
      </c>
      <c r="V17" s="23" t="str">
        <f t="shared" si="4"/>
        <v>Violated</v>
      </c>
      <c r="W17" s="25">
        <v>15</v>
      </c>
      <c r="X17" s="25">
        <v>18000</v>
      </c>
      <c r="Y17" s="25" t="s">
        <v>21</v>
      </c>
      <c r="Z17" s="25">
        <v>51000</v>
      </c>
      <c r="AA17" s="25" t="s">
        <v>21</v>
      </c>
      <c r="AB17" s="25">
        <f t="shared" si="7"/>
        <v>33000</v>
      </c>
      <c r="AC17" s="25" t="str">
        <f t="shared" si="5"/>
        <v>Non-Uniform</v>
      </c>
      <c r="AD17" s="32">
        <f t="shared" si="6"/>
        <v>183.33</v>
      </c>
    </row>
    <row r="18" spans="1:30" x14ac:dyDescent="0.2">
      <c r="A18" s="2">
        <v>16</v>
      </c>
      <c r="B18" s="23">
        <v>0.9</v>
      </c>
      <c r="C18" s="23">
        <v>0.04</v>
      </c>
      <c r="D18" s="23">
        <v>0.8</v>
      </c>
      <c r="E18" s="23">
        <v>0.12</v>
      </c>
      <c r="F18" s="23">
        <v>0.96</v>
      </c>
      <c r="G18" s="23">
        <v>2.8000000000000001E-2</v>
      </c>
      <c r="H18" s="23">
        <v>0.84</v>
      </c>
      <c r="I18" s="23">
        <v>0.88</v>
      </c>
      <c r="J18" s="23">
        <v>0.52761999999999998</v>
      </c>
      <c r="K18" s="23">
        <v>0.49068659999999997</v>
      </c>
      <c r="L18" s="23">
        <v>0.85891600000000001</v>
      </c>
      <c r="M18" s="23">
        <v>0.77302439999999994</v>
      </c>
      <c r="N18" s="23">
        <v>4.0906000000000002</v>
      </c>
      <c r="O18" s="23">
        <v>4.2951300000000003</v>
      </c>
      <c r="P18" s="23">
        <v>26.16</v>
      </c>
      <c r="Q18" s="23">
        <v>28.174319999999998</v>
      </c>
      <c r="R18" s="23" t="b">
        <f t="shared" si="0"/>
        <v>1</v>
      </c>
      <c r="S18" s="23" t="b">
        <f t="shared" si="1"/>
        <v>1</v>
      </c>
      <c r="T18" s="23" t="b">
        <f t="shared" si="2"/>
        <v>1</v>
      </c>
      <c r="U18" s="23" t="b">
        <f t="shared" si="3"/>
        <v>1</v>
      </c>
      <c r="V18" s="23" t="str">
        <f t="shared" si="4"/>
        <v>Satisfied</v>
      </c>
      <c r="W18" s="25">
        <v>16</v>
      </c>
      <c r="X18" s="25">
        <v>33000</v>
      </c>
      <c r="Y18" s="25" t="s">
        <v>20</v>
      </c>
      <c r="Z18" s="25">
        <v>45000</v>
      </c>
      <c r="AA18" s="25" t="s">
        <v>20</v>
      </c>
      <c r="AB18" s="25">
        <f t="shared" si="7"/>
        <v>12000</v>
      </c>
      <c r="AC18" s="25" t="str">
        <f t="shared" si="5"/>
        <v>Non-Uniform</v>
      </c>
      <c r="AD18" s="32">
        <f t="shared" si="6"/>
        <v>36.36</v>
      </c>
    </row>
    <row r="19" spans="1:30" x14ac:dyDescent="0.2">
      <c r="A19" s="2">
        <v>17</v>
      </c>
      <c r="B19" s="23">
        <v>0.83</v>
      </c>
      <c r="C19" s="23">
        <v>0.10199999999999999</v>
      </c>
      <c r="D19" s="23">
        <v>0.84</v>
      </c>
      <c r="E19" s="23">
        <v>4.8000000000000001E-2</v>
      </c>
      <c r="F19" s="23">
        <v>0.99</v>
      </c>
      <c r="G19" s="23">
        <v>7.0000000000000001E-3</v>
      </c>
      <c r="H19" s="23">
        <v>0.86</v>
      </c>
      <c r="I19" s="23">
        <v>0.89</v>
      </c>
      <c r="J19" s="23">
        <v>0.47680275</v>
      </c>
      <c r="K19" s="23">
        <v>0.43865852999999999</v>
      </c>
      <c r="L19" s="23">
        <v>0.83579446499999899</v>
      </c>
      <c r="M19" s="23">
        <v>0.78564679709999896</v>
      </c>
      <c r="N19" s="23">
        <v>4.2613439999999896</v>
      </c>
      <c r="O19" s="23">
        <v>4.6576489919999888</v>
      </c>
      <c r="P19" s="23">
        <v>28.145084999999899</v>
      </c>
      <c r="Q19" s="23">
        <v>32.366847749999884</v>
      </c>
      <c r="R19" s="23" t="b">
        <f t="shared" si="0"/>
        <v>1</v>
      </c>
      <c r="S19" s="23" t="b">
        <f t="shared" si="1"/>
        <v>1</v>
      </c>
      <c r="T19" s="23" t="b">
        <f t="shared" si="2"/>
        <v>1</v>
      </c>
      <c r="U19" s="23" t="b">
        <f t="shared" si="3"/>
        <v>1</v>
      </c>
      <c r="V19" s="23" t="str">
        <f t="shared" si="4"/>
        <v>Satisfied</v>
      </c>
      <c r="W19" s="25">
        <v>17</v>
      </c>
      <c r="X19" s="25">
        <v>30000</v>
      </c>
      <c r="Y19" s="25" t="s">
        <v>20</v>
      </c>
      <c r="Z19" s="25">
        <v>36000</v>
      </c>
      <c r="AA19" s="25" t="s">
        <v>20</v>
      </c>
      <c r="AB19" s="25">
        <f t="shared" si="7"/>
        <v>6000</v>
      </c>
      <c r="AC19" s="25" t="str">
        <f t="shared" si="5"/>
        <v>Non-Uniform</v>
      </c>
      <c r="AD19" s="32">
        <f t="shared" si="6"/>
        <v>20</v>
      </c>
    </row>
    <row r="20" spans="1:30" x14ac:dyDescent="0.2">
      <c r="A20" s="2">
        <v>18</v>
      </c>
      <c r="B20" s="23">
        <v>0.85</v>
      </c>
      <c r="C20" s="23">
        <v>7.4999999999999997E-2</v>
      </c>
      <c r="D20" s="23">
        <v>0.93</v>
      </c>
      <c r="E20" s="23">
        <v>1.4E-2</v>
      </c>
      <c r="F20" s="23">
        <v>0.91</v>
      </c>
      <c r="G20" s="23">
        <v>4.4999999999999998E-2</v>
      </c>
      <c r="H20" s="23">
        <v>0.92</v>
      </c>
      <c r="I20" s="23">
        <v>0.96</v>
      </c>
      <c r="J20" s="23">
        <v>0.51447781250000002</v>
      </c>
      <c r="K20" s="23">
        <v>0.46303003124999997</v>
      </c>
      <c r="L20" s="23">
        <v>0.90643441250000001</v>
      </c>
      <c r="M20" s="23">
        <v>0.81579097125</v>
      </c>
      <c r="N20" s="23">
        <v>4.5329899999999999</v>
      </c>
      <c r="O20" s="23">
        <v>4.2156807000000001</v>
      </c>
      <c r="P20" s="23">
        <v>28.55173125</v>
      </c>
      <c r="Q20" s="23">
        <v>26.838627375000002</v>
      </c>
      <c r="R20" s="23" t="b">
        <f t="shared" si="0"/>
        <v>1</v>
      </c>
      <c r="S20" s="23" t="b">
        <f t="shared" si="1"/>
        <v>1</v>
      </c>
      <c r="T20" s="23" t="b">
        <f t="shared" si="2"/>
        <v>0</v>
      </c>
      <c r="U20" s="23" t="b">
        <f t="shared" si="3"/>
        <v>0</v>
      </c>
      <c r="V20" s="23" t="str">
        <f t="shared" si="4"/>
        <v>Violated</v>
      </c>
      <c r="W20" s="25">
        <v>18</v>
      </c>
      <c r="X20" s="25">
        <v>15000</v>
      </c>
      <c r="Y20" s="25" t="s">
        <v>21</v>
      </c>
      <c r="Z20" s="25">
        <v>18000</v>
      </c>
      <c r="AA20" s="25" t="s">
        <v>21</v>
      </c>
      <c r="AB20" s="25">
        <f t="shared" si="7"/>
        <v>3000</v>
      </c>
      <c r="AC20" s="25" t="str">
        <f t="shared" si="5"/>
        <v>Non-Uniform</v>
      </c>
      <c r="AD20" s="32">
        <f t="shared" si="6"/>
        <v>20</v>
      </c>
    </row>
    <row r="21" spans="1:30" x14ac:dyDescent="0.2">
      <c r="A21" s="2">
        <v>19</v>
      </c>
      <c r="B21" s="23">
        <v>0.92</v>
      </c>
      <c r="C21" s="23">
        <v>8.0000000000000002E-3</v>
      </c>
      <c r="D21" s="23">
        <v>0.86</v>
      </c>
      <c r="E21" s="23">
        <v>8.4000000000000005E-2</v>
      </c>
      <c r="F21" s="23">
        <v>0.91</v>
      </c>
      <c r="G21" s="23">
        <v>1.7999999999999999E-2</v>
      </c>
      <c r="H21" s="23">
        <v>0.86</v>
      </c>
      <c r="I21" s="23">
        <v>0.99</v>
      </c>
      <c r="J21" s="23">
        <v>0.55320400000000003</v>
      </c>
      <c r="K21" s="23">
        <v>0.50341564000000005</v>
      </c>
      <c r="L21" s="23">
        <v>0.93126526749999905</v>
      </c>
      <c r="M21" s="23">
        <v>0.87538935144999896</v>
      </c>
      <c r="N21" s="23">
        <v>4.2679280000000004</v>
      </c>
      <c r="O21" s="23">
        <v>4.643505664000001</v>
      </c>
      <c r="P21" s="23">
        <v>26.605757499999999</v>
      </c>
      <c r="Q21" s="23">
        <v>26.978238104999999</v>
      </c>
      <c r="R21" s="23" t="b">
        <f t="shared" si="0"/>
        <v>1</v>
      </c>
      <c r="S21" s="23" t="b">
        <f t="shared" si="1"/>
        <v>1</v>
      </c>
      <c r="T21" s="23" t="b">
        <f t="shared" si="2"/>
        <v>1</v>
      </c>
      <c r="U21" s="23" t="b">
        <f t="shared" si="3"/>
        <v>1</v>
      </c>
      <c r="V21" s="23" t="str">
        <f t="shared" si="4"/>
        <v>Satisfied</v>
      </c>
      <c r="W21" s="25">
        <v>19</v>
      </c>
      <c r="X21" s="25">
        <v>648000</v>
      </c>
      <c r="Y21" s="25" t="s">
        <v>20</v>
      </c>
      <c r="Z21" s="25">
        <v>1473000</v>
      </c>
      <c r="AA21" s="28" t="s">
        <v>21</v>
      </c>
      <c r="AB21" s="25">
        <f t="shared" si="7"/>
        <v>825000</v>
      </c>
      <c r="AC21" s="25" t="str">
        <f t="shared" si="5"/>
        <v>Non-Uniform</v>
      </c>
      <c r="AD21" s="32">
        <f t="shared" si="6"/>
        <v>127.31</v>
      </c>
    </row>
    <row r="22" spans="1:30" x14ac:dyDescent="0.2">
      <c r="A22" s="2">
        <v>20</v>
      </c>
      <c r="B22" s="23">
        <v>0.9</v>
      </c>
      <c r="C22" s="23">
        <v>0.02</v>
      </c>
      <c r="D22" s="23">
        <v>0.83</v>
      </c>
      <c r="E22" s="23">
        <v>6.8000000000000005E-2</v>
      </c>
      <c r="F22" s="23">
        <v>0.95</v>
      </c>
      <c r="G22" s="23">
        <v>0.02</v>
      </c>
      <c r="H22" s="23">
        <v>0.81</v>
      </c>
      <c r="I22" s="23">
        <v>0.9</v>
      </c>
      <c r="J22" s="23">
        <v>0.50374562499999997</v>
      </c>
      <c r="K22" s="23">
        <v>0.46848343125000003</v>
      </c>
      <c r="L22" s="23">
        <v>0.84967108749999998</v>
      </c>
      <c r="M22" s="23">
        <v>0.81568424399999995</v>
      </c>
      <c r="N22" s="23">
        <v>4.1694899999999899</v>
      </c>
      <c r="O22" s="23">
        <v>4.00271039999999</v>
      </c>
      <c r="P22" s="23">
        <v>26.780193749999999</v>
      </c>
      <c r="Q22" s="23">
        <v>25.4411840624999</v>
      </c>
      <c r="R22" s="23" t="b">
        <f t="shared" si="0"/>
        <v>1</v>
      </c>
      <c r="S22" s="23" t="b">
        <f t="shared" si="1"/>
        <v>1</v>
      </c>
      <c r="T22" s="23" t="b">
        <f t="shared" si="2"/>
        <v>0</v>
      </c>
      <c r="U22" s="23" t="b">
        <f t="shared" si="3"/>
        <v>0</v>
      </c>
      <c r="V22" s="23" t="str">
        <f t="shared" si="4"/>
        <v>Violated</v>
      </c>
      <c r="W22" s="25">
        <v>20</v>
      </c>
      <c r="X22" s="25">
        <v>42000</v>
      </c>
      <c r="Y22" s="25" t="s">
        <v>21</v>
      </c>
      <c r="Z22" s="25">
        <v>159000</v>
      </c>
      <c r="AA22" s="25" t="s">
        <v>21</v>
      </c>
      <c r="AB22" s="25">
        <f t="shared" si="7"/>
        <v>117000</v>
      </c>
      <c r="AC22" s="25" t="str">
        <f t="shared" si="5"/>
        <v>Non-Uniform</v>
      </c>
      <c r="AD22" s="32">
        <f t="shared" si="6"/>
        <v>278.57</v>
      </c>
    </row>
    <row r="23" spans="1:30" x14ac:dyDescent="0.2">
      <c r="A23" s="2">
        <v>21</v>
      </c>
      <c r="B23" s="23">
        <v>0.97</v>
      </c>
      <c r="C23" s="23">
        <v>2.1000000000000001E-2</v>
      </c>
      <c r="D23" s="23">
        <v>0.98</v>
      </c>
      <c r="E23" s="23">
        <v>1.2E-2</v>
      </c>
      <c r="F23" s="23">
        <v>0.87</v>
      </c>
      <c r="G23" s="23">
        <v>9.0999999999999998E-2</v>
      </c>
      <c r="H23" s="23">
        <v>0.83</v>
      </c>
      <c r="I23" s="23">
        <v>0.93</v>
      </c>
      <c r="J23" s="23">
        <v>0.53840837500000005</v>
      </c>
      <c r="K23" s="23">
        <v>0.51148795624999999</v>
      </c>
      <c r="L23" s="23">
        <v>0.92008980249999905</v>
      </c>
      <c r="M23" s="23">
        <v>0.87408531237499898</v>
      </c>
      <c r="N23" s="23">
        <v>4.6974879999999999</v>
      </c>
      <c r="O23" s="23">
        <v>5.1014719680000002</v>
      </c>
      <c r="P23" s="23">
        <v>28.7262825</v>
      </c>
      <c r="Q23" s="23">
        <v>34.184276175000001</v>
      </c>
      <c r="R23" s="23" t="b">
        <f t="shared" si="0"/>
        <v>1</v>
      </c>
      <c r="S23" s="23" t="b">
        <f t="shared" si="1"/>
        <v>1</v>
      </c>
      <c r="T23" s="23" t="b">
        <f t="shared" si="2"/>
        <v>1</v>
      </c>
      <c r="U23" s="23" t="b">
        <f t="shared" si="3"/>
        <v>1</v>
      </c>
      <c r="V23" s="23" t="str">
        <f t="shared" si="4"/>
        <v>Satisfied</v>
      </c>
      <c r="W23" s="25">
        <v>21</v>
      </c>
      <c r="X23" s="25">
        <v>63000</v>
      </c>
      <c r="Y23" s="25" t="s">
        <v>20</v>
      </c>
      <c r="Z23" s="25">
        <v>60000</v>
      </c>
      <c r="AA23" s="25" t="s">
        <v>20</v>
      </c>
      <c r="AB23" s="25">
        <f t="shared" si="7"/>
        <v>-3000</v>
      </c>
      <c r="AC23" s="25" t="str">
        <f t="shared" si="5"/>
        <v>Uniform</v>
      </c>
      <c r="AD23" s="32">
        <f t="shared" si="6"/>
        <v>-4.76</v>
      </c>
    </row>
    <row r="24" spans="1:30" x14ac:dyDescent="0.2">
      <c r="A24" s="29">
        <v>22</v>
      </c>
      <c r="B24" s="30">
        <v>0.86</v>
      </c>
      <c r="C24" s="30">
        <v>5.6000000000000001E-2</v>
      </c>
      <c r="D24" s="30">
        <v>0.89</v>
      </c>
      <c r="E24" s="30">
        <v>6.6000000000000003E-2</v>
      </c>
      <c r="F24" s="30">
        <v>0.82</v>
      </c>
      <c r="G24" s="30">
        <v>0.126</v>
      </c>
      <c r="H24" s="30">
        <v>0.83</v>
      </c>
      <c r="I24" s="30">
        <v>0.99</v>
      </c>
      <c r="J24" s="30">
        <v>0.541576375</v>
      </c>
      <c r="K24" s="30">
        <v>0.714880815</v>
      </c>
      <c r="L24" s="30">
        <v>0.89388198249999995</v>
      </c>
      <c r="M24" s="30">
        <v>1.0547807393499899</v>
      </c>
      <c r="N24" s="30">
        <v>4.2409714999999997</v>
      </c>
      <c r="O24" s="30">
        <v>4.41061035999999</v>
      </c>
      <c r="P24" s="30">
        <v>24.806897500000002</v>
      </c>
      <c r="Q24" s="30">
        <v>22.326207749999998</v>
      </c>
      <c r="R24" s="30" t="b">
        <f t="shared" si="0"/>
        <v>0</v>
      </c>
      <c r="S24" s="30" t="b">
        <f t="shared" si="1"/>
        <v>0</v>
      </c>
      <c r="T24" s="30" t="b">
        <f t="shared" si="2"/>
        <v>1</v>
      </c>
      <c r="U24" s="30" t="b">
        <f t="shared" si="3"/>
        <v>0</v>
      </c>
      <c r="V24" s="30" t="str">
        <f t="shared" si="4"/>
        <v>Violated</v>
      </c>
      <c r="W24" s="30">
        <v>22</v>
      </c>
      <c r="X24" s="30">
        <v>300</v>
      </c>
      <c r="Y24" s="30" t="s">
        <v>21</v>
      </c>
      <c r="Z24" s="30">
        <v>300</v>
      </c>
      <c r="AA24" s="30" t="s">
        <v>21</v>
      </c>
      <c r="AB24" s="30">
        <f t="shared" si="7"/>
        <v>0</v>
      </c>
      <c r="AC24" s="30" t="str">
        <f t="shared" si="5"/>
        <v>equal</v>
      </c>
      <c r="AD24" s="30">
        <f t="shared" si="6"/>
        <v>0</v>
      </c>
    </row>
    <row r="25" spans="1:30" x14ac:dyDescent="0.2">
      <c r="A25" s="29">
        <v>23</v>
      </c>
      <c r="B25" s="30">
        <v>0.94</v>
      </c>
      <c r="C25" s="30">
        <v>4.8000000000000001E-2</v>
      </c>
      <c r="D25" s="30">
        <v>0.99</v>
      </c>
      <c r="E25" s="30">
        <v>5.0000000000000001E-3</v>
      </c>
      <c r="F25" s="30">
        <v>0.95</v>
      </c>
      <c r="G25" s="30">
        <v>0.01</v>
      </c>
      <c r="H25" s="30">
        <v>0.81</v>
      </c>
      <c r="I25" s="30">
        <v>0.86</v>
      </c>
      <c r="J25" s="30">
        <v>0.53732000000000002</v>
      </c>
      <c r="K25" s="30">
        <v>0.68239640000000001</v>
      </c>
      <c r="L25" s="30">
        <v>0.92661803749999905</v>
      </c>
      <c r="M25" s="30">
        <v>0.71349588887499926</v>
      </c>
      <c r="N25" s="30">
        <v>4.8907099999999897</v>
      </c>
      <c r="O25" s="30">
        <v>6.8469939999999898</v>
      </c>
      <c r="P25" s="30">
        <v>31.685493749999999</v>
      </c>
      <c r="Q25" s="30">
        <v>35.804607937499995</v>
      </c>
      <c r="R25" s="30" t="b">
        <f t="shared" si="0"/>
        <v>0</v>
      </c>
      <c r="S25" s="30" t="b">
        <f t="shared" si="1"/>
        <v>1</v>
      </c>
      <c r="T25" s="30" t="b">
        <f t="shared" si="2"/>
        <v>1</v>
      </c>
      <c r="U25" s="30" t="b">
        <f t="shared" si="3"/>
        <v>1</v>
      </c>
      <c r="V25" s="30" t="str">
        <f t="shared" si="4"/>
        <v>Violated</v>
      </c>
      <c r="W25" s="30">
        <v>23</v>
      </c>
      <c r="X25" s="30">
        <v>1200</v>
      </c>
      <c r="Y25" s="30" t="s">
        <v>21</v>
      </c>
      <c r="Z25" s="30">
        <v>1800</v>
      </c>
      <c r="AA25" s="30" t="s">
        <v>21</v>
      </c>
      <c r="AB25" s="30">
        <f t="shared" si="7"/>
        <v>600</v>
      </c>
      <c r="AC25" s="30" t="str">
        <f t="shared" si="5"/>
        <v>Non-Uniform</v>
      </c>
      <c r="AD25" s="30">
        <f t="shared" si="6"/>
        <v>50</v>
      </c>
    </row>
    <row r="26" spans="1:30" x14ac:dyDescent="0.2">
      <c r="A26" s="2">
        <v>24</v>
      </c>
      <c r="B26" s="23">
        <v>0.93</v>
      </c>
      <c r="C26" s="23">
        <v>7.0000000000000001E-3</v>
      </c>
      <c r="D26" s="23">
        <v>0.92</v>
      </c>
      <c r="E26" s="23">
        <v>5.6000000000000001E-2</v>
      </c>
      <c r="F26" s="23">
        <v>0.84</v>
      </c>
      <c r="G26" s="23">
        <v>4.8000000000000001E-2</v>
      </c>
      <c r="H26" s="23">
        <v>0.84</v>
      </c>
      <c r="I26" s="23">
        <v>0.89</v>
      </c>
      <c r="J26" s="23">
        <v>0.57891800000000004</v>
      </c>
      <c r="K26" s="23">
        <v>0.53260456</v>
      </c>
      <c r="L26" s="23">
        <v>0.91288142000000005</v>
      </c>
      <c r="M26" s="23">
        <v>0.86267294189999999</v>
      </c>
      <c r="N26" s="23">
        <v>4.4049180000000003</v>
      </c>
      <c r="O26" s="23">
        <v>5.2418524199999998</v>
      </c>
      <c r="P26" s="23">
        <v>26.17482</v>
      </c>
      <c r="Q26" s="23">
        <v>36.121251600000001</v>
      </c>
      <c r="R26" s="23" t="b">
        <f t="shared" si="0"/>
        <v>1</v>
      </c>
      <c r="S26" s="23" t="b">
        <f t="shared" si="1"/>
        <v>1</v>
      </c>
      <c r="T26" s="23" t="b">
        <f t="shared" si="2"/>
        <v>1</v>
      </c>
      <c r="U26" s="23" t="b">
        <f t="shared" si="3"/>
        <v>1</v>
      </c>
      <c r="V26" s="23" t="str">
        <f t="shared" si="4"/>
        <v>Satisfied</v>
      </c>
      <c r="W26" s="25">
        <v>24</v>
      </c>
      <c r="X26" s="25">
        <v>45000</v>
      </c>
      <c r="Y26" s="25" t="s">
        <v>20</v>
      </c>
      <c r="Z26" s="25">
        <v>27000</v>
      </c>
      <c r="AA26" s="25" t="s">
        <v>20</v>
      </c>
      <c r="AB26" s="25">
        <f t="shared" si="7"/>
        <v>-18000</v>
      </c>
      <c r="AC26" s="25" t="str">
        <f t="shared" si="5"/>
        <v>Uniform</v>
      </c>
      <c r="AD26" s="32">
        <f t="shared" si="6"/>
        <v>-40</v>
      </c>
    </row>
    <row r="27" spans="1:30" x14ac:dyDescent="0.2">
      <c r="A27" s="2">
        <v>25</v>
      </c>
      <c r="B27" s="23">
        <v>0.97</v>
      </c>
      <c r="C27" s="23">
        <v>3.0000000000000001E-3</v>
      </c>
      <c r="D27" s="23">
        <v>0.93</v>
      </c>
      <c r="E27" s="23">
        <v>3.5000000000000003E-2</v>
      </c>
      <c r="F27" s="23">
        <v>0.91</v>
      </c>
      <c r="G27" s="23">
        <v>7.1999999999999995E-2</v>
      </c>
      <c r="H27" s="23">
        <v>0.8</v>
      </c>
      <c r="I27" s="23">
        <v>0.94</v>
      </c>
      <c r="J27" s="23">
        <v>0.52444362499999997</v>
      </c>
      <c r="K27" s="23">
        <v>0.49822144374999994</v>
      </c>
      <c r="L27" s="23">
        <v>0.90804458750000006</v>
      </c>
      <c r="M27" s="23">
        <v>0.80815968287500006</v>
      </c>
      <c r="N27" s="23">
        <v>4.5538850000000002</v>
      </c>
      <c r="O27" s="23">
        <v>4.79979479</v>
      </c>
      <c r="P27" s="23">
        <v>28.547531249999999</v>
      </c>
      <c r="Q27" s="23">
        <v>39.681068437500002</v>
      </c>
      <c r="R27" s="23" t="b">
        <f t="shared" si="0"/>
        <v>1</v>
      </c>
      <c r="S27" s="23" t="b">
        <f t="shared" si="1"/>
        <v>1</v>
      </c>
      <c r="T27" s="23" t="b">
        <f t="shared" si="2"/>
        <v>1</v>
      </c>
      <c r="U27" s="23" t="b">
        <f t="shared" si="3"/>
        <v>1</v>
      </c>
      <c r="V27" s="23" t="str">
        <f t="shared" si="4"/>
        <v>Satisfied</v>
      </c>
      <c r="W27" s="25">
        <v>25</v>
      </c>
      <c r="X27" s="25">
        <v>18000</v>
      </c>
      <c r="Y27" s="25" t="s">
        <v>20</v>
      </c>
      <c r="Z27" s="25">
        <v>33000</v>
      </c>
      <c r="AA27" s="25" t="s">
        <v>20</v>
      </c>
      <c r="AB27" s="25">
        <f t="shared" si="7"/>
        <v>15000</v>
      </c>
      <c r="AC27" s="25" t="str">
        <f t="shared" si="5"/>
        <v>Non-Uniform</v>
      </c>
      <c r="AD27" s="32">
        <f t="shared" si="6"/>
        <v>83.33</v>
      </c>
    </row>
    <row r="28" spans="1:30" x14ac:dyDescent="0.2">
      <c r="A28" s="26">
        <v>26</v>
      </c>
      <c r="B28" s="20">
        <v>0.84</v>
      </c>
      <c r="C28" s="20">
        <v>0.112</v>
      </c>
      <c r="D28" s="20">
        <v>0.93</v>
      </c>
      <c r="E28" s="20">
        <v>2.8000000000000001E-2</v>
      </c>
      <c r="F28" s="20">
        <v>0.93</v>
      </c>
      <c r="G28" s="20">
        <v>3.5000000000000003E-2</v>
      </c>
      <c r="H28" s="20">
        <v>0.91</v>
      </c>
      <c r="I28" s="20">
        <v>0.95</v>
      </c>
      <c r="J28" s="20">
        <v>0.5216221875</v>
      </c>
      <c r="K28" s="20">
        <v>0.47989241250000003</v>
      </c>
      <c r="L28" s="20">
        <v>0.91826669625000001</v>
      </c>
      <c r="M28" s="20">
        <v>0.8815360284</v>
      </c>
      <c r="N28" s="20">
        <v>4.5830890000000002</v>
      </c>
      <c r="O28" s="20">
        <v>5.2568030830000003</v>
      </c>
      <c r="P28" s="20">
        <v>29.190078750000001</v>
      </c>
      <c r="Q28" s="20">
        <v>35.028094500000002</v>
      </c>
      <c r="R28" s="20" t="b">
        <f t="shared" si="0"/>
        <v>1</v>
      </c>
      <c r="S28" s="20" t="b">
        <f t="shared" si="1"/>
        <v>1</v>
      </c>
      <c r="T28" s="20" t="b">
        <f t="shared" si="2"/>
        <v>1</v>
      </c>
      <c r="U28" s="20" t="b">
        <f t="shared" si="3"/>
        <v>1</v>
      </c>
      <c r="V28" s="20" t="str">
        <f t="shared" si="4"/>
        <v>Satisfied</v>
      </c>
      <c r="W28" s="20">
        <v>26</v>
      </c>
      <c r="X28" s="20">
        <v>81000</v>
      </c>
      <c r="Y28" s="20" t="s">
        <v>20</v>
      </c>
      <c r="Z28" s="20">
        <v>106000</v>
      </c>
      <c r="AA28" s="20" t="s">
        <v>20</v>
      </c>
      <c r="AB28" s="20">
        <f t="shared" si="7"/>
        <v>25000</v>
      </c>
      <c r="AC28" s="20" t="str">
        <f t="shared" si="5"/>
        <v>Non-Uniform</v>
      </c>
      <c r="AD28" s="20">
        <f t="shared" si="6"/>
        <v>30.86</v>
      </c>
    </row>
    <row r="29" spans="1:30" x14ac:dyDescent="0.2">
      <c r="A29" s="26">
        <v>27</v>
      </c>
      <c r="B29" s="20">
        <v>0.96</v>
      </c>
      <c r="C29" s="20">
        <v>2.8000000000000001E-2</v>
      </c>
      <c r="D29" s="20">
        <v>0.95</v>
      </c>
      <c r="E29" s="20">
        <v>3.5000000000000003E-2</v>
      </c>
      <c r="F29" s="20">
        <v>0.9</v>
      </c>
      <c r="G29" s="20">
        <v>0.02</v>
      </c>
      <c r="H29" s="20">
        <v>0.99</v>
      </c>
      <c r="I29" s="20">
        <v>0.83</v>
      </c>
      <c r="J29" s="20">
        <v>0.56298749999999997</v>
      </c>
      <c r="K29" s="20">
        <v>0.70373437500000002</v>
      </c>
      <c r="L29" s="20">
        <v>0.90492236250000002</v>
      </c>
      <c r="M29" s="20">
        <v>0.84157779712500003</v>
      </c>
      <c r="N29" s="20">
        <v>4.6322324999999998</v>
      </c>
      <c r="O29" s="20">
        <v>5.3733896999999899</v>
      </c>
      <c r="P29" s="20">
        <v>28.819612499999899</v>
      </c>
      <c r="Q29" s="20">
        <v>38.906476874999903</v>
      </c>
      <c r="R29" s="20" t="b">
        <f t="shared" si="0"/>
        <v>0</v>
      </c>
      <c r="S29" s="20" t="b">
        <f t="shared" si="1"/>
        <v>1</v>
      </c>
      <c r="T29" s="20" t="b">
        <f t="shared" si="2"/>
        <v>1</v>
      </c>
      <c r="U29" s="20" t="b">
        <f t="shared" si="3"/>
        <v>1</v>
      </c>
      <c r="V29" s="20" t="str">
        <f t="shared" si="4"/>
        <v>Violated</v>
      </c>
      <c r="W29" s="20">
        <v>27</v>
      </c>
      <c r="X29" s="20">
        <v>2000</v>
      </c>
      <c r="Y29" s="20" t="s">
        <v>21</v>
      </c>
      <c r="Z29" s="20">
        <v>3000</v>
      </c>
      <c r="AA29" s="20" t="s">
        <v>21</v>
      </c>
      <c r="AB29" s="20">
        <f t="shared" si="7"/>
        <v>1000</v>
      </c>
      <c r="AC29" s="20" t="str">
        <f t="shared" si="5"/>
        <v>Non-Uniform</v>
      </c>
      <c r="AD29" s="20">
        <f t="shared" si="6"/>
        <v>50</v>
      </c>
    </row>
    <row r="30" spans="1:30" x14ac:dyDescent="0.2">
      <c r="A30" s="29">
        <v>28</v>
      </c>
      <c r="B30" s="30">
        <v>0.87</v>
      </c>
      <c r="C30" s="30">
        <v>0.104</v>
      </c>
      <c r="D30" s="30">
        <v>0.89</v>
      </c>
      <c r="E30" s="30">
        <v>2.1999999999999999E-2</v>
      </c>
      <c r="F30" s="30">
        <v>0.8</v>
      </c>
      <c r="G30" s="30">
        <v>0.06</v>
      </c>
      <c r="H30" s="30">
        <v>0.97</v>
      </c>
      <c r="I30" s="30">
        <v>0.8</v>
      </c>
      <c r="J30" s="30">
        <v>0.54079124999999995</v>
      </c>
      <c r="K30" s="30">
        <v>0.65976532499999996</v>
      </c>
      <c r="L30" s="30">
        <v>0.81546609000000003</v>
      </c>
      <c r="M30" s="30">
        <v>1.0274872734</v>
      </c>
      <c r="N30" s="30">
        <v>4.1577345000000001</v>
      </c>
      <c r="O30" s="30">
        <v>5.4466321950000003</v>
      </c>
      <c r="P30" s="30">
        <v>24.008379999999999</v>
      </c>
      <c r="Q30" s="30">
        <v>16.805865999999998</v>
      </c>
      <c r="R30" s="30" t="b">
        <f t="shared" si="0"/>
        <v>0</v>
      </c>
      <c r="S30" s="30" t="b">
        <f t="shared" si="1"/>
        <v>0</v>
      </c>
      <c r="T30" s="30" t="b">
        <f t="shared" si="2"/>
        <v>1</v>
      </c>
      <c r="U30" s="30" t="b">
        <f t="shared" si="3"/>
        <v>0</v>
      </c>
      <c r="V30" s="30" t="str">
        <f t="shared" si="4"/>
        <v>Violated</v>
      </c>
      <c r="W30" s="30">
        <v>28</v>
      </c>
      <c r="X30" s="30">
        <v>300</v>
      </c>
      <c r="Y30" s="30" t="s">
        <v>21</v>
      </c>
      <c r="Z30" s="30">
        <v>300</v>
      </c>
      <c r="AA30" s="30" t="s">
        <v>21</v>
      </c>
      <c r="AB30" s="30">
        <f t="shared" si="7"/>
        <v>0</v>
      </c>
      <c r="AC30" s="30" t="str">
        <f t="shared" si="5"/>
        <v>equal</v>
      </c>
      <c r="AD30" s="30">
        <f t="shared" si="6"/>
        <v>0</v>
      </c>
    </row>
    <row r="31" spans="1:30" x14ac:dyDescent="0.2">
      <c r="A31" s="29">
        <v>29</v>
      </c>
      <c r="B31" s="30">
        <v>0.85</v>
      </c>
      <c r="C31" s="30">
        <v>7.4999999999999997E-2</v>
      </c>
      <c r="D31" s="30">
        <v>0.94</v>
      </c>
      <c r="E31" s="30">
        <v>0.03</v>
      </c>
      <c r="F31" s="30">
        <v>0.88</v>
      </c>
      <c r="G31" s="30">
        <v>4.8000000000000001E-2</v>
      </c>
      <c r="H31" s="30">
        <v>0.85</v>
      </c>
      <c r="I31" s="30">
        <v>0.81</v>
      </c>
      <c r="J31" s="30">
        <v>0.54569599999999996</v>
      </c>
      <c r="K31" s="30">
        <v>0.50749727999999994</v>
      </c>
      <c r="L31" s="30">
        <v>0.87006139999999899</v>
      </c>
      <c r="M31" s="30">
        <v>1.13978043399999</v>
      </c>
      <c r="N31" s="30">
        <v>4.5444849999999999</v>
      </c>
      <c r="O31" s="30">
        <v>5.3624922999999898</v>
      </c>
      <c r="P31" s="30">
        <v>27.956299999999999</v>
      </c>
      <c r="Q31" s="30">
        <v>29.074552000000001</v>
      </c>
      <c r="R31" s="30" t="b">
        <f t="shared" si="0"/>
        <v>1</v>
      </c>
      <c r="S31" s="30" t="b">
        <f t="shared" si="1"/>
        <v>0</v>
      </c>
      <c r="T31" s="30" t="b">
        <f t="shared" si="2"/>
        <v>1</v>
      </c>
      <c r="U31" s="30" t="b">
        <f t="shared" si="3"/>
        <v>1</v>
      </c>
      <c r="V31" s="30" t="str">
        <f t="shared" si="4"/>
        <v>Violated</v>
      </c>
      <c r="W31" s="30">
        <v>29</v>
      </c>
      <c r="X31" s="30">
        <v>300</v>
      </c>
      <c r="Y31" s="30" t="s">
        <v>21</v>
      </c>
      <c r="Z31" s="30">
        <v>300</v>
      </c>
      <c r="AA31" s="30" t="s">
        <v>21</v>
      </c>
      <c r="AB31" s="30">
        <f t="shared" si="7"/>
        <v>0</v>
      </c>
      <c r="AC31" s="30" t="str">
        <f t="shared" si="5"/>
        <v>equal</v>
      </c>
      <c r="AD31" s="30">
        <f t="shared" si="6"/>
        <v>0</v>
      </c>
    </row>
    <row r="32" spans="1:30" x14ac:dyDescent="0.2">
      <c r="A32" s="26">
        <v>30</v>
      </c>
      <c r="B32" s="20">
        <v>0.95</v>
      </c>
      <c r="C32" s="20">
        <v>0.03</v>
      </c>
      <c r="D32" s="20">
        <v>0.83</v>
      </c>
      <c r="E32" s="20">
        <v>3.4000000000000002E-2</v>
      </c>
      <c r="F32" s="20">
        <v>0.99</v>
      </c>
      <c r="G32" s="20">
        <v>4.0000000000000001E-3</v>
      </c>
      <c r="H32" s="20">
        <v>0.81</v>
      </c>
      <c r="I32" s="20">
        <v>0.95</v>
      </c>
      <c r="J32" s="20">
        <v>0.465259124999999</v>
      </c>
      <c r="K32" s="20">
        <v>0.41873321249999901</v>
      </c>
      <c r="L32" s="20">
        <v>0.84148089374999901</v>
      </c>
      <c r="M32" s="20">
        <v>0.94245860099999901</v>
      </c>
      <c r="N32" s="20">
        <v>4.1946399999999997</v>
      </c>
      <c r="O32" s="20">
        <v>5.6627639999999904</v>
      </c>
      <c r="P32" s="20">
        <v>27.70821875</v>
      </c>
      <c r="Q32" s="20">
        <v>28.539465312499999</v>
      </c>
      <c r="R32" s="20" t="b">
        <f t="shared" si="0"/>
        <v>1</v>
      </c>
      <c r="S32" s="20" t="b">
        <f t="shared" si="1"/>
        <v>0</v>
      </c>
      <c r="T32" s="20" t="b">
        <f t="shared" si="2"/>
        <v>1</v>
      </c>
      <c r="U32" s="20" t="b">
        <f t="shared" si="3"/>
        <v>1</v>
      </c>
      <c r="V32" s="20" t="str">
        <f t="shared" si="4"/>
        <v>Violated</v>
      </c>
      <c r="W32" s="20">
        <v>30</v>
      </c>
      <c r="X32" s="20">
        <v>3000</v>
      </c>
      <c r="Y32" s="20" t="s">
        <v>21</v>
      </c>
      <c r="Z32" s="20">
        <v>4000</v>
      </c>
      <c r="AA32" s="20" t="s">
        <v>21</v>
      </c>
      <c r="AB32" s="20">
        <f t="shared" si="7"/>
        <v>1000</v>
      </c>
      <c r="AC32" s="20" t="str">
        <f t="shared" si="5"/>
        <v>Non-Uniform</v>
      </c>
      <c r="AD32" s="20">
        <f t="shared" si="6"/>
        <v>33.33</v>
      </c>
    </row>
    <row r="33" spans="13:30" x14ac:dyDescent="0.2">
      <c r="W33" s="13" t="s">
        <v>22</v>
      </c>
      <c r="X33" s="13">
        <f>SUM(X3:X32)</f>
        <v>1891100</v>
      </c>
      <c r="Y33" s="13"/>
      <c r="Z33" s="13">
        <f>SUM(Z3:Z32)</f>
        <v>3736700</v>
      </c>
      <c r="AA33" s="13"/>
      <c r="AB33" s="13">
        <f>SUM(AB3:AB30)</f>
        <v>1844600</v>
      </c>
      <c r="AC33" s="14" t="s">
        <v>38</v>
      </c>
      <c r="AD33" s="15">
        <f>AVERAGE(AD3:AD30)</f>
        <v>81.70642857142856</v>
      </c>
    </row>
    <row r="34" spans="13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4" t="s">
        <v>39</v>
      </c>
      <c r="AD34" s="15">
        <f>STDEV(AD3:AD30)</f>
        <v>73.691027154388223</v>
      </c>
    </row>
    <row r="35" spans="13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6" t="s">
        <v>40</v>
      </c>
      <c r="AD35" s="17">
        <f>COUNTIF(AC3:AC32,"Uniform")</f>
        <v>2</v>
      </c>
    </row>
    <row r="36" spans="13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7" t="s">
        <v>41</v>
      </c>
      <c r="AD36" s="17">
        <f>COUNTIF(AC3:AC32,"Non-uniform")</f>
        <v>25</v>
      </c>
    </row>
    <row r="37" spans="13:30" x14ac:dyDescent="0.2">
      <c r="N37" s="23" t="s">
        <v>47</v>
      </c>
      <c r="O37" s="23" t="s">
        <v>43</v>
      </c>
      <c r="P37" s="23" t="s">
        <v>44</v>
      </c>
      <c r="Q37" s="7" t="s">
        <v>45</v>
      </c>
      <c r="R37" s="7" t="s">
        <v>46</v>
      </c>
      <c r="W37" s="1"/>
      <c r="X37" s="1"/>
      <c r="Y37" s="1"/>
      <c r="Z37" s="1"/>
      <c r="AA37" s="1"/>
      <c r="AB37" s="1"/>
      <c r="AC37" s="17" t="s">
        <v>42</v>
      </c>
      <c r="AD37" s="17">
        <f>COUNTIF(AC3:AC32,"equal")</f>
        <v>3</v>
      </c>
    </row>
    <row r="38" spans="13:30" x14ac:dyDescent="0.2">
      <c r="N38" s="23"/>
      <c r="O38" s="23">
        <v>3000</v>
      </c>
      <c r="P38" s="34">
        <v>3000000</v>
      </c>
      <c r="Q38" s="34">
        <v>1443</v>
      </c>
      <c r="R38" s="34">
        <v>3000000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3:30" x14ac:dyDescent="0.2">
      <c r="N39" s="20"/>
      <c r="O39" s="23">
        <v>1000</v>
      </c>
      <c r="P39" s="35"/>
      <c r="Q39" s="35"/>
      <c r="R39" s="35"/>
    </row>
    <row r="40" spans="13:30" x14ac:dyDescent="0.2">
      <c r="N40" s="21"/>
      <c r="O40" s="23">
        <v>300</v>
      </c>
      <c r="P40" s="36"/>
      <c r="Q40" s="36"/>
      <c r="R40" s="36"/>
    </row>
    <row r="41" spans="13:30" x14ac:dyDescent="0.2">
      <c r="M41"/>
      <c r="N41"/>
      <c r="O41"/>
      <c r="P41"/>
      <c r="Q41"/>
    </row>
    <row r="42" spans="13:30" x14ac:dyDescent="0.2">
      <c r="M42"/>
      <c r="N42"/>
      <c r="O42"/>
      <c r="P42"/>
      <c r="Q42"/>
    </row>
    <row r="45" spans="13:30" x14ac:dyDescent="0.2">
      <c r="O45"/>
    </row>
  </sheetData>
  <mergeCells count="10">
    <mergeCell ref="Q38:Q40"/>
    <mergeCell ref="R38:R40"/>
    <mergeCell ref="Z1:AA1"/>
    <mergeCell ref="A1:A2"/>
    <mergeCell ref="B1:I1"/>
    <mergeCell ref="J1:Q1"/>
    <mergeCell ref="R1:V1"/>
    <mergeCell ref="W1:W2"/>
    <mergeCell ref="X1:Y1"/>
    <mergeCell ref="P38:P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C9EA-83B7-6849-A58A-CAA79ED42B6C}">
  <dimension ref="A1:AE42"/>
  <sheetViews>
    <sheetView topLeftCell="Q2" workbookViewId="0">
      <selection activeCell="AE21" sqref="AE21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9" max="29" width="18.83203125" customWidth="1"/>
  </cols>
  <sheetData>
    <row r="1" spans="1:31" x14ac:dyDescent="0.2">
      <c r="A1" s="38" t="s">
        <v>23</v>
      </c>
      <c r="B1" s="39" t="s">
        <v>24</v>
      </c>
      <c r="C1" s="39"/>
      <c r="D1" s="39"/>
      <c r="E1" s="39"/>
      <c r="F1" s="39"/>
      <c r="G1" s="39"/>
      <c r="H1" s="39"/>
      <c r="I1" s="39"/>
      <c r="J1" s="39" t="s">
        <v>25</v>
      </c>
      <c r="K1" s="39"/>
      <c r="L1" s="39"/>
      <c r="M1" s="39"/>
      <c r="N1" s="39"/>
      <c r="O1" s="39"/>
      <c r="P1" s="39"/>
      <c r="Q1" s="39"/>
      <c r="R1" s="40" t="s">
        <v>26</v>
      </c>
      <c r="S1" s="40"/>
      <c r="T1" s="40"/>
      <c r="U1" s="40"/>
      <c r="V1" s="40"/>
      <c r="W1" s="37" t="s">
        <v>23</v>
      </c>
      <c r="X1" s="41" t="s">
        <v>31</v>
      </c>
      <c r="Y1" s="41"/>
      <c r="Z1" s="37" t="s">
        <v>32</v>
      </c>
      <c r="AA1" s="37"/>
      <c r="AB1" s="24"/>
      <c r="AC1" s="22"/>
      <c r="AD1" s="22"/>
    </row>
    <row r="2" spans="1:31" x14ac:dyDescent="0.2">
      <c r="A2" s="38"/>
      <c r="B2" s="23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23" t="s">
        <v>5</v>
      </c>
      <c r="H2" s="23" t="s">
        <v>6</v>
      </c>
      <c r="I2" s="23" t="s">
        <v>7</v>
      </c>
      <c r="J2" s="23" t="s">
        <v>8</v>
      </c>
      <c r="K2" s="23" t="s">
        <v>9</v>
      </c>
      <c r="L2" s="23" t="s">
        <v>10</v>
      </c>
      <c r="M2" s="23" t="s">
        <v>11</v>
      </c>
      <c r="N2" s="23" t="s">
        <v>12</v>
      </c>
      <c r="O2" s="23" t="s">
        <v>13</v>
      </c>
      <c r="P2" s="23" t="s">
        <v>14</v>
      </c>
      <c r="Q2" s="23" t="s">
        <v>15</v>
      </c>
      <c r="R2" s="23" t="s">
        <v>16</v>
      </c>
      <c r="S2" s="23" t="s">
        <v>17</v>
      </c>
      <c r="T2" s="23" t="s">
        <v>18</v>
      </c>
      <c r="U2" s="23" t="s">
        <v>19</v>
      </c>
      <c r="V2" s="23" t="s">
        <v>27</v>
      </c>
      <c r="W2" s="37"/>
      <c r="X2" s="24" t="s">
        <v>33</v>
      </c>
      <c r="Y2" s="22" t="s">
        <v>26</v>
      </c>
      <c r="Z2" s="12" t="s">
        <v>34</v>
      </c>
      <c r="AA2" s="22" t="s">
        <v>26</v>
      </c>
      <c r="AB2" s="24" t="s">
        <v>35</v>
      </c>
      <c r="AC2" s="22" t="s">
        <v>36</v>
      </c>
      <c r="AD2" s="24" t="s">
        <v>37</v>
      </c>
    </row>
    <row r="3" spans="1:31" x14ac:dyDescent="0.2">
      <c r="A3" s="2">
        <v>1</v>
      </c>
      <c r="B3" s="23">
        <v>0.9</v>
      </c>
      <c r="C3" s="23">
        <v>7.0000000000000007E-2</v>
      </c>
      <c r="D3" s="23">
        <v>0.92</v>
      </c>
      <c r="E3" s="23">
        <v>2.4E-2</v>
      </c>
      <c r="F3" s="23">
        <v>0.93</v>
      </c>
      <c r="G3" s="23">
        <v>4.2000000000000003E-2</v>
      </c>
      <c r="H3" s="23">
        <v>0.93</v>
      </c>
      <c r="I3" s="23">
        <v>0.99</v>
      </c>
      <c r="J3" s="23">
        <v>0.51124700000000001</v>
      </c>
      <c r="K3" s="23">
        <v>0.52658441</v>
      </c>
      <c r="L3" s="23">
        <v>0.91955652499999996</v>
      </c>
      <c r="M3" s="23">
        <v>0.82760087250000003</v>
      </c>
      <c r="N3" s="23">
        <v>4.5294999999999996</v>
      </c>
      <c r="O3" s="23">
        <v>4.2577299999999996</v>
      </c>
      <c r="P3" s="23">
        <v>28.851825000000002</v>
      </c>
      <c r="Q3" s="23">
        <v>27.697752000000001</v>
      </c>
      <c r="R3" s="23" t="b">
        <f t="shared" ref="R3:R32" si="0">IF(J3*1000&gt;K3*1000,TRUE,FALSE)</f>
        <v>0</v>
      </c>
      <c r="S3" s="23" t="b">
        <f t="shared" ref="S3:S32" si="1">IF(L3*1000&gt;M3*1000,TRUE,FALSE)</f>
        <v>1</v>
      </c>
      <c r="T3" s="23" t="b">
        <f t="shared" ref="T3:T32" si="2">IF(N3*1000&lt;O3*1000,TRUE,FALSE)</f>
        <v>0</v>
      </c>
      <c r="U3" s="23" t="b">
        <f t="shared" ref="U3:U32" si="3">IF(P3*1000&lt;Q3*1000,TRUE,FALSE)</f>
        <v>0</v>
      </c>
      <c r="V3" s="23" t="str">
        <f>IF(OR(R3=FALSE,S3=FALSE,T3=FALSE,U3=FALSE),"Violated","Satisfied")</f>
        <v>Violated</v>
      </c>
      <c r="W3" s="23">
        <v>1</v>
      </c>
      <c r="X3" s="23">
        <v>12000</v>
      </c>
      <c r="Y3" s="23" t="s">
        <v>21</v>
      </c>
      <c r="Z3" s="7">
        <v>33000</v>
      </c>
      <c r="AA3" s="23" t="s">
        <v>21</v>
      </c>
      <c r="AB3" s="23">
        <f>Z3-X3</f>
        <v>21000</v>
      </c>
      <c r="AC3" s="23" t="str">
        <f>IF(Z3=X3,"equal",IF(Z3&lt;X3,"Uniform","Non-Uniform"))</f>
        <v>Non-Uniform</v>
      </c>
      <c r="AD3" s="23">
        <f>ROUND((AB3*100)/X3,2)</f>
        <v>175</v>
      </c>
    </row>
    <row r="4" spans="1:31" x14ac:dyDescent="0.2">
      <c r="A4" s="2">
        <v>2</v>
      </c>
      <c r="B4" s="23">
        <v>0.8</v>
      </c>
      <c r="C4" s="23">
        <v>0.12</v>
      </c>
      <c r="D4" s="23">
        <v>0.91</v>
      </c>
      <c r="E4" s="23">
        <v>4.4999999999999998E-2</v>
      </c>
      <c r="F4" s="23">
        <v>0.84</v>
      </c>
      <c r="G4" s="23">
        <v>0.128</v>
      </c>
      <c r="H4" s="23">
        <v>0.85</v>
      </c>
      <c r="I4" s="23">
        <v>0.84</v>
      </c>
      <c r="J4" s="23">
        <v>0.52207650000000005</v>
      </c>
      <c r="K4" s="23">
        <v>0.49075191000000001</v>
      </c>
      <c r="L4" s="23">
        <v>0.83414520000000003</v>
      </c>
      <c r="M4" s="23">
        <v>0.79660866600000002</v>
      </c>
      <c r="N4" s="23">
        <v>4.3467574999999998</v>
      </c>
      <c r="O4" s="23">
        <v>4.7118851299999998</v>
      </c>
      <c r="P4" s="23">
        <v>25.894725000000001</v>
      </c>
      <c r="Q4" s="23">
        <v>25.117883249999998</v>
      </c>
      <c r="R4" s="23" t="b">
        <f t="shared" si="0"/>
        <v>1</v>
      </c>
      <c r="S4" s="23" t="b">
        <f t="shared" si="1"/>
        <v>1</v>
      </c>
      <c r="T4" s="23" t="b">
        <f t="shared" si="2"/>
        <v>1</v>
      </c>
      <c r="U4" s="23" t="b">
        <f t="shared" si="3"/>
        <v>0</v>
      </c>
      <c r="V4" s="23" t="str">
        <f t="shared" ref="V4:V32" si="4">IF(OR(R4=FALSE,S4=FALSE,T4=FALSE,U4=FALSE),"Violated","Satisfied")</f>
        <v>Violated</v>
      </c>
      <c r="W4" s="23">
        <v>2</v>
      </c>
      <c r="X4" s="23">
        <v>555000</v>
      </c>
      <c r="Y4" s="23" t="s">
        <v>21</v>
      </c>
      <c r="Z4" s="7">
        <v>438000</v>
      </c>
      <c r="AA4" s="23" t="s">
        <v>21</v>
      </c>
      <c r="AB4" s="23">
        <f>Z4-X4</f>
        <v>-117000</v>
      </c>
      <c r="AC4" s="23" t="str">
        <f t="shared" ref="AC4:AC32" si="5">IF(Z4=X4,"equal",IF(Z4&lt;X4,"Uniform","Non-Uniform"))</f>
        <v>Uniform</v>
      </c>
      <c r="AD4" s="32">
        <f>ROUND((AB4*100)/X4,2)</f>
        <v>-21.08</v>
      </c>
      <c r="AE4" s="33"/>
    </row>
    <row r="5" spans="1:31" x14ac:dyDescent="0.2">
      <c r="A5" s="2">
        <v>3</v>
      </c>
      <c r="B5" s="23">
        <v>0.83</v>
      </c>
      <c r="C5" s="23">
        <v>0.10199999999999999</v>
      </c>
      <c r="D5" s="23">
        <v>0.87</v>
      </c>
      <c r="E5" s="23">
        <v>3.9E-2</v>
      </c>
      <c r="F5" s="23">
        <v>0.89</v>
      </c>
      <c r="G5" s="23">
        <v>4.3999999999999997E-2</v>
      </c>
      <c r="H5" s="23">
        <v>0.87</v>
      </c>
      <c r="I5" s="23">
        <v>0.88</v>
      </c>
      <c r="J5" s="23">
        <v>0.51131587499999998</v>
      </c>
      <c r="K5" s="23">
        <v>0.47041060499999998</v>
      </c>
      <c r="L5" s="23">
        <v>0.84153916499999903</v>
      </c>
      <c r="M5" s="23">
        <v>0.757385248499999</v>
      </c>
      <c r="N5" s="23">
        <v>4.2346170000000001</v>
      </c>
      <c r="O5" s="23">
        <v>4.0792065560999999</v>
      </c>
      <c r="P5" s="23">
        <v>26.190311250000001</v>
      </c>
      <c r="Q5" s="23">
        <v>26.976020587499999</v>
      </c>
      <c r="R5" s="23" t="b">
        <f t="shared" si="0"/>
        <v>1</v>
      </c>
      <c r="S5" s="23" t="b">
        <f t="shared" si="1"/>
        <v>1</v>
      </c>
      <c r="T5" s="23" t="b">
        <f t="shared" si="2"/>
        <v>0</v>
      </c>
      <c r="U5" s="23" t="b">
        <f t="shared" si="3"/>
        <v>1</v>
      </c>
      <c r="V5" s="23" t="str">
        <f t="shared" si="4"/>
        <v>Violated</v>
      </c>
      <c r="W5" s="23">
        <v>3</v>
      </c>
      <c r="X5" s="23">
        <v>159000</v>
      </c>
      <c r="Y5" s="23" t="s">
        <v>21</v>
      </c>
      <c r="Z5" s="7">
        <v>357000</v>
      </c>
      <c r="AA5" s="23" t="s">
        <v>21</v>
      </c>
      <c r="AB5" s="23">
        <f t="shared" ref="AB5:AB32" si="6">Z5-X5</f>
        <v>198000</v>
      </c>
      <c r="AC5" s="23" t="str">
        <f t="shared" si="5"/>
        <v>Non-Uniform</v>
      </c>
      <c r="AD5" s="32">
        <f t="shared" ref="AD5:AD32" si="7">ROUND((AB5*100)/X5,2)</f>
        <v>124.53</v>
      </c>
      <c r="AE5" s="33"/>
    </row>
    <row r="6" spans="1:31" x14ac:dyDescent="0.2">
      <c r="A6" s="2">
        <v>4</v>
      </c>
      <c r="B6" s="23">
        <v>0.93</v>
      </c>
      <c r="C6" s="23">
        <v>5.6000000000000001E-2</v>
      </c>
      <c r="D6" s="23">
        <v>0.86</v>
      </c>
      <c r="E6" s="23">
        <v>0.112</v>
      </c>
      <c r="F6" s="23">
        <v>0.92</v>
      </c>
      <c r="G6" s="23">
        <v>4.8000000000000001E-2</v>
      </c>
      <c r="H6" s="23">
        <v>0.81</v>
      </c>
      <c r="I6" s="23">
        <v>0.97</v>
      </c>
      <c r="J6" s="23">
        <v>0.56352899999999995</v>
      </c>
      <c r="K6" s="23">
        <v>0.52780126139999994</v>
      </c>
      <c r="L6" s="23">
        <v>0.93414112999999999</v>
      </c>
      <c r="M6" s="23">
        <v>0.89677548480000002</v>
      </c>
      <c r="N6" s="23">
        <v>4.3080030000000002</v>
      </c>
      <c r="O6" s="23">
        <v>4.6065476078999996</v>
      </c>
      <c r="P6" s="23">
        <v>26.716269999999898</v>
      </c>
      <c r="Q6" s="23">
        <v>27.675384092999895</v>
      </c>
      <c r="R6" s="23" t="b">
        <f t="shared" si="0"/>
        <v>1</v>
      </c>
      <c r="S6" s="23" t="b">
        <f t="shared" si="1"/>
        <v>1</v>
      </c>
      <c r="T6" s="23" t="b">
        <f t="shared" si="2"/>
        <v>1</v>
      </c>
      <c r="U6" s="23" t="b">
        <f t="shared" si="3"/>
        <v>1</v>
      </c>
      <c r="V6" s="23" t="str">
        <f t="shared" si="4"/>
        <v>Satisfied</v>
      </c>
      <c r="W6" s="23">
        <v>4</v>
      </c>
      <c r="X6" s="23">
        <v>330000</v>
      </c>
      <c r="Y6" s="23" t="s">
        <v>20</v>
      </c>
      <c r="Z6" s="7">
        <v>879000</v>
      </c>
      <c r="AA6" s="23" t="s">
        <v>20</v>
      </c>
      <c r="AB6" s="23">
        <f t="shared" si="6"/>
        <v>549000</v>
      </c>
      <c r="AC6" s="23" t="str">
        <f t="shared" si="5"/>
        <v>Non-Uniform</v>
      </c>
      <c r="AD6" s="32">
        <f t="shared" si="7"/>
        <v>166.36</v>
      </c>
      <c r="AE6" s="33"/>
    </row>
    <row r="7" spans="1:31" x14ac:dyDescent="0.2">
      <c r="A7" s="2">
        <v>5</v>
      </c>
      <c r="B7" s="23">
        <v>0.99</v>
      </c>
      <c r="C7" s="23">
        <v>5.0000000000000001E-3</v>
      </c>
      <c r="D7" s="23">
        <v>0.92</v>
      </c>
      <c r="E7" s="23">
        <v>1.6E-2</v>
      </c>
      <c r="F7" s="23">
        <v>0.8</v>
      </c>
      <c r="G7" s="23">
        <v>0.1</v>
      </c>
      <c r="H7" s="23">
        <v>0.88</v>
      </c>
      <c r="I7" s="23">
        <v>0.89</v>
      </c>
      <c r="J7" s="23">
        <v>0.53736499999999998</v>
      </c>
      <c r="K7" s="23">
        <v>0.48362850000000002</v>
      </c>
      <c r="L7" s="23">
        <v>0.85267340000000003</v>
      </c>
      <c r="M7" s="23">
        <v>0.792986262</v>
      </c>
      <c r="N7" s="23">
        <v>4.2906300000000002</v>
      </c>
      <c r="O7" s="23">
        <v>4.5051614999999998</v>
      </c>
      <c r="P7" s="23">
        <v>24.7972</v>
      </c>
      <c r="Q7" s="23">
        <v>34.716099999999997</v>
      </c>
      <c r="R7" s="23" t="b">
        <f t="shared" si="0"/>
        <v>1</v>
      </c>
      <c r="S7" s="23" t="b">
        <f t="shared" si="1"/>
        <v>1</v>
      </c>
      <c r="T7" s="23" t="b">
        <f t="shared" si="2"/>
        <v>1</v>
      </c>
      <c r="U7" s="23" t="b">
        <f t="shared" si="3"/>
        <v>1</v>
      </c>
      <c r="V7" s="23" t="str">
        <f t="shared" si="4"/>
        <v>Satisfied</v>
      </c>
      <c r="W7" s="23">
        <v>5</v>
      </c>
      <c r="X7" s="23">
        <v>99000</v>
      </c>
      <c r="Y7" s="23" t="s">
        <v>20</v>
      </c>
      <c r="Z7" s="7">
        <v>129000</v>
      </c>
      <c r="AA7" s="23" t="s">
        <v>20</v>
      </c>
      <c r="AB7" s="23">
        <f t="shared" si="6"/>
        <v>30000</v>
      </c>
      <c r="AC7" s="23" t="str">
        <f t="shared" si="5"/>
        <v>Non-Uniform</v>
      </c>
      <c r="AD7" s="32">
        <f t="shared" si="7"/>
        <v>30.3</v>
      </c>
      <c r="AE7" s="33"/>
    </row>
    <row r="8" spans="1:31" x14ac:dyDescent="0.2">
      <c r="A8" s="2">
        <v>6</v>
      </c>
      <c r="B8" s="23">
        <v>0.94</v>
      </c>
      <c r="C8" s="23">
        <v>3.5999999999999997E-2</v>
      </c>
      <c r="D8" s="23">
        <v>0.96</v>
      </c>
      <c r="E8" s="23">
        <v>8.0000000000000002E-3</v>
      </c>
      <c r="F8" s="23">
        <v>0.84</v>
      </c>
      <c r="G8" s="23">
        <v>1.6E-2</v>
      </c>
      <c r="H8" s="23">
        <v>0.85</v>
      </c>
      <c r="I8" s="23">
        <v>0.92</v>
      </c>
      <c r="J8" s="23">
        <v>0.572048</v>
      </c>
      <c r="K8" s="23">
        <v>0.58920943999999997</v>
      </c>
      <c r="L8" s="23">
        <v>0.92924479999999898</v>
      </c>
      <c r="M8" s="23">
        <v>0.86419766399999898</v>
      </c>
      <c r="N8" s="23">
        <v>4.5425120000000003</v>
      </c>
      <c r="O8" s="23">
        <v>4.3153864000000004</v>
      </c>
      <c r="P8" s="23">
        <v>27.173279999999998</v>
      </c>
      <c r="Q8" s="23">
        <v>25.2711504</v>
      </c>
      <c r="R8" s="23" t="b">
        <f t="shared" si="0"/>
        <v>0</v>
      </c>
      <c r="S8" s="23" t="b">
        <f t="shared" si="1"/>
        <v>1</v>
      </c>
      <c r="T8" s="23" t="b">
        <f t="shared" si="2"/>
        <v>0</v>
      </c>
      <c r="U8" s="23" t="b">
        <f t="shared" si="3"/>
        <v>0</v>
      </c>
      <c r="V8" s="23" t="str">
        <f t="shared" si="4"/>
        <v>Violated</v>
      </c>
      <c r="W8" s="23">
        <v>6</v>
      </c>
      <c r="X8" s="23">
        <v>30000</v>
      </c>
      <c r="Y8" s="23" t="s">
        <v>21</v>
      </c>
      <c r="Z8" s="7">
        <v>78000</v>
      </c>
      <c r="AA8" s="23" t="s">
        <v>21</v>
      </c>
      <c r="AB8" s="23">
        <f t="shared" si="6"/>
        <v>48000</v>
      </c>
      <c r="AC8" s="23" t="str">
        <f t="shared" si="5"/>
        <v>Non-Uniform</v>
      </c>
      <c r="AD8" s="32">
        <f t="shared" si="7"/>
        <v>160</v>
      </c>
      <c r="AE8" s="33"/>
    </row>
    <row r="9" spans="1:31" x14ac:dyDescent="0.2">
      <c r="A9" s="2">
        <v>7</v>
      </c>
      <c r="B9" s="23">
        <v>0.86</v>
      </c>
      <c r="C9" s="23">
        <v>1.4E-2</v>
      </c>
      <c r="D9" s="23">
        <v>0.94</v>
      </c>
      <c r="E9" s="23">
        <v>1.7999999999999999E-2</v>
      </c>
      <c r="F9" s="23">
        <v>0.82</v>
      </c>
      <c r="G9" s="23">
        <v>0.09</v>
      </c>
      <c r="H9" s="23">
        <v>0.9</v>
      </c>
      <c r="I9" s="23">
        <v>0.86</v>
      </c>
      <c r="J9" s="23">
        <v>0.54381875000000002</v>
      </c>
      <c r="K9" s="23">
        <v>0.50575143750000007</v>
      </c>
      <c r="L9" s="23">
        <v>0.86487479999999906</v>
      </c>
      <c r="M9" s="23">
        <v>0.81817156079999909</v>
      </c>
      <c r="N9" s="23">
        <v>4.4239329999999901</v>
      </c>
      <c r="O9" s="23">
        <v>4.6999864191999894</v>
      </c>
      <c r="P9" s="23">
        <v>26.057044999999999</v>
      </c>
      <c r="Q9" s="23">
        <v>27.0993268</v>
      </c>
      <c r="R9" s="23" t="b">
        <f t="shared" si="0"/>
        <v>1</v>
      </c>
      <c r="S9" s="23" t="b">
        <f t="shared" si="1"/>
        <v>1</v>
      </c>
      <c r="T9" s="23" t="b">
        <f t="shared" si="2"/>
        <v>1</v>
      </c>
      <c r="U9" s="23" t="b">
        <f t="shared" si="3"/>
        <v>1</v>
      </c>
      <c r="V9" s="23" t="str">
        <f t="shared" si="4"/>
        <v>Satisfied</v>
      </c>
      <c r="W9" s="23">
        <v>7</v>
      </c>
      <c r="X9" s="28">
        <v>294000</v>
      </c>
      <c r="Y9" s="23" t="s">
        <v>20</v>
      </c>
      <c r="Z9" s="7">
        <v>615000</v>
      </c>
      <c r="AA9" s="23" t="s">
        <v>20</v>
      </c>
      <c r="AB9" s="23">
        <f t="shared" si="6"/>
        <v>321000</v>
      </c>
      <c r="AC9" s="23" t="str">
        <f t="shared" si="5"/>
        <v>Non-Uniform</v>
      </c>
      <c r="AD9" s="32">
        <f t="shared" si="7"/>
        <v>109.18</v>
      </c>
      <c r="AE9" s="33"/>
    </row>
    <row r="10" spans="1:31" x14ac:dyDescent="0.2">
      <c r="A10" s="2">
        <v>8</v>
      </c>
      <c r="B10" s="23">
        <v>0.89</v>
      </c>
      <c r="C10" s="23">
        <v>4.3999999999999997E-2</v>
      </c>
      <c r="D10" s="23">
        <v>0.96</v>
      </c>
      <c r="E10" s="23">
        <v>4.0000000000000001E-3</v>
      </c>
      <c r="F10" s="23">
        <v>0.95</v>
      </c>
      <c r="G10" s="23">
        <v>1.4999999999999999E-2</v>
      </c>
      <c r="H10" s="23">
        <v>0.95</v>
      </c>
      <c r="I10" s="23">
        <v>0.99</v>
      </c>
      <c r="J10" s="23">
        <v>0.51773000000000002</v>
      </c>
      <c r="K10" s="23">
        <v>0.49546761</v>
      </c>
      <c r="L10" s="23">
        <v>0.9524918</v>
      </c>
      <c r="M10" s="23">
        <v>8.6010009540000001E-2</v>
      </c>
      <c r="N10" s="23">
        <v>4.7418639999999996</v>
      </c>
      <c r="O10" s="23">
        <v>4.9789572</v>
      </c>
      <c r="P10" s="23">
        <v>30.733559999999901</v>
      </c>
      <c r="Q10" s="23">
        <v>34.114251599999903</v>
      </c>
      <c r="R10" s="23" t="b">
        <f t="shared" si="0"/>
        <v>1</v>
      </c>
      <c r="S10" s="23" t="b">
        <f t="shared" si="1"/>
        <v>1</v>
      </c>
      <c r="T10" s="23" t="b">
        <f t="shared" si="2"/>
        <v>1</v>
      </c>
      <c r="U10" s="23" t="b">
        <f t="shared" si="3"/>
        <v>1</v>
      </c>
      <c r="V10" s="23" t="str">
        <f t="shared" si="4"/>
        <v>Satisfied</v>
      </c>
      <c r="W10" s="23">
        <v>8</v>
      </c>
      <c r="X10" s="23">
        <v>54000</v>
      </c>
      <c r="Y10" s="23" t="s">
        <v>20</v>
      </c>
      <c r="Z10" s="7">
        <v>132000</v>
      </c>
      <c r="AA10" s="23" t="s">
        <v>20</v>
      </c>
      <c r="AB10" s="23">
        <f t="shared" si="6"/>
        <v>78000</v>
      </c>
      <c r="AC10" s="23" t="str">
        <f t="shared" si="5"/>
        <v>Non-Uniform</v>
      </c>
      <c r="AD10" s="32">
        <f t="shared" si="7"/>
        <v>144.44</v>
      </c>
      <c r="AE10" s="33"/>
    </row>
    <row r="11" spans="1:31" x14ac:dyDescent="0.2">
      <c r="A11" s="2">
        <v>9</v>
      </c>
      <c r="B11" s="23">
        <v>0.95</v>
      </c>
      <c r="C11" s="23">
        <v>0.03</v>
      </c>
      <c r="D11" s="23">
        <v>0.99</v>
      </c>
      <c r="E11" s="23">
        <v>1E-3</v>
      </c>
      <c r="F11" s="23">
        <v>0.85</v>
      </c>
      <c r="G11" s="23">
        <v>7.4999999999999997E-2</v>
      </c>
      <c r="H11" s="23">
        <v>0.81</v>
      </c>
      <c r="I11" s="23">
        <v>0.9</v>
      </c>
      <c r="J11" s="23">
        <v>0.55024531249999997</v>
      </c>
      <c r="K11" s="23">
        <v>0.59426493749999998</v>
      </c>
      <c r="L11" s="23">
        <v>0.9147362</v>
      </c>
      <c r="M11" s="23">
        <v>0.85985202800000005</v>
      </c>
      <c r="N11" s="23">
        <v>4.6960949999999997</v>
      </c>
      <c r="O11" s="23">
        <v>5.0248216499999998</v>
      </c>
      <c r="P11" s="23">
        <v>28.34883125</v>
      </c>
      <c r="Q11" s="23">
        <v>29.482784500000001</v>
      </c>
      <c r="R11" s="23" t="b">
        <f t="shared" si="0"/>
        <v>0</v>
      </c>
      <c r="S11" s="23" t="b">
        <f t="shared" si="1"/>
        <v>1</v>
      </c>
      <c r="T11" s="23" t="b">
        <f t="shared" si="2"/>
        <v>1</v>
      </c>
      <c r="U11" s="23" t="b">
        <f t="shared" si="3"/>
        <v>1</v>
      </c>
      <c r="V11" s="23" t="str">
        <f t="shared" si="4"/>
        <v>Violated</v>
      </c>
      <c r="W11" s="23">
        <v>9</v>
      </c>
      <c r="X11" s="23">
        <v>12000</v>
      </c>
      <c r="Y11" s="23" t="s">
        <v>21</v>
      </c>
      <c r="Z11" s="7">
        <v>18000</v>
      </c>
      <c r="AA11" s="23" t="s">
        <v>21</v>
      </c>
      <c r="AB11" s="23">
        <f t="shared" si="6"/>
        <v>6000</v>
      </c>
      <c r="AC11" s="23" t="str">
        <f t="shared" si="5"/>
        <v>Non-Uniform</v>
      </c>
      <c r="AD11" s="32">
        <f t="shared" si="7"/>
        <v>50</v>
      </c>
      <c r="AE11" s="33"/>
    </row>
    <row r="12" spans="1:31" x14ac:dyDescent="0.2">
      <c r="A12" s="2">
        <v>10</v>
      </c>
      <c r="B12" s="23">
        <v>0.95</v>
      </c>
      <c r="C12" s="23">
        <v>2.5000000000000001E-2</v>
      </c>
      <c r="D12" s="23">
        <v>0.82</v>
      </c>
      <c r="E12" s="23">
        <v>0.108</v>
      </c>
      <c r="F12" s="23">
        <v>0.82</v>
      </c>
      <c r="G12" s="23">
        <v>0.14399999999999999</v>
      </c>
      <c r="H12" s="23">
        <v>0.86</v>
      </c>
      <c r="I12" s="23">
        <v>0.84</v>
      </c>
      <c r="J12" s="23">
        <v>0.54218149999999998</v>
      </c>
      <c r="K12" s="23">
        <v>0.59097783500000001</v>
      </c>
      <c r="L12" s="23">
        <v>0.81632119999999997</v>
      </c>
      <c r="M12" s="23">
        <v>0.93060616799999996</v>
      </c>
      <c r="N12" s="23">
        <v>3.9521949999999899</v>
      </c>
      <c r="O12" s="23">
        <v>4.2683705999999901</v>
      </c>
      <c r="P12" s="23">
        <v>22.759474999999998</v>
      </c>
      <c r="Q12" s="23">
        <v>25.71820675</v>
      </c>
      <c r="R12" s="23" t="b">
        <f t="shared" si="0"/>
        <v>0</v>
      </c>
      <c r="S12" s="23" t="b">
        <f t="shared" si="1"/>
        <v>0</v>
      </c>
      <c r="T12" s="23" t="b">
        <f t="shared" si="2"/>
        <v>1</v>
      </c>
      <c r="U12" s="23" t="b">
        <f t="shared" si="3"/>
        <v>1</v>
      </c>
      <c r="V12" s="23" t="str">
        <f t="shared" si="4"/>
        <v>Violated</v>
      </c>
      <c r="W12" s="23">
        <v>10</v>
      </c>
      <c r="X12" s="23">
        <v>24000</v>
      </c>
      <c r="Y12" s="23" t="s">
        <v>21</v>
      </c>
      <c r="Z12" s="7">
        <v>30000</v>
      </c>
      <c r="AA12" s="23" t="s">
        <v>21</v>
      </c>
      <c r="AB12" s="23">
        <f t="shared" si="6"/>
        <v>6000</v>
      </c>
      <c r="AC12" s="23" t="str">
        <f t="shared" si="5"/>
        <v>Non-Uniform</v>
      </c>
      <c r="AD12" s="32">
        <f t="shared" si="7"/>
        <v>25</v>
      </c>
      <c r="AE12" s="33"/>
    </row>
    <row r="13" spans="1:31" x14ac:dyDescent="0.2">
      <c r="A13" s="2">
        <v>11</v>
      </c>
      <c r="B13" s="23">
        <v>0.97</v>
      </c>
      <c r="C13" s="23">
        <v>8.9999999999999993E-3</v>
      </c>
      <c r="D13" s="23">
        <v>0.91</v>
      </c>
      <c r="E13" s="23">
        <v>3.5999999999999997E-2</v>
      </c>
      <c r="F13" s="23">
        <v>0.96</v>
      </c>
      <c r="G13" s="23">
        <v>8.0000000000000002E-3</v>
      </c>
      <c r="H13" s="23">
        <v>0.98</v>
      </c>
      <c r="I13" s="23">
        <v>0.94</v>
      </c>
      <c r="J13" s="23">
        <v>0.52099649999999997</v>
      </c>
      <c r="K13" s="23">
        <v>0.46889684999999998</v>
      </c>
      <c r="L13" s="23">
        <v>0.91693217999999999</v>
      </c>
      <c r="M13" s="23">
        <v>0.76105370939999994</v>
      </c>
      <c r="N13" s="23">
        <v>4.5451234999999999</v>
      </c>
      <c r="O13" s="23">
        <v>4.9541846149999902</v>
      </c>
      <c r="P13" s="23">
        <v>29.45964</v>
      </c>
      <c r="Q13" s="23">
        <v>30.932622000000002</v>
      </c>
      <c r="R13" s="23" t="b">
        <f t="shared" si="0"/>
        <v>1</v>
      </c>
      <c r="S13" s="23" t="b">
        <f t="shared" si="1"/>
        <v>1</v>
      </c>
      <c r="T13" s="23" t="b">
        <f t="shared" si="2"/>
        <v>1</v>
      </c>
      <c r="U13" s="23" t="b">
        <f t="shared" si="3"/>
        <v>1</v>
      </c>
      <c r="V13" s="23" t="str">
        <f t="shared" si="4"/>
        <v>Satisfied</v>
      </c>
      <c r="W13" s="23">
        <v>11</v>
      </c>
      <c r="X13" s="23">
        <v>90000</v>
      </c>
      <c r="Y13" s="23" t="s">
        <v>20</v>
      </c>
      <c r="Z13" s="7">
        <v>195000</v>
      </c>
      <c r="AA13" s="23" t="s">
        <v>20</v>
      </c>
      <c r="AB13" s="23">
        <f t="shared" si="6"/>
        <v>105000</v>
      </c>
      <c r="AC13" s="23" t="str">
        <f t="shared" si="5"/>
        <v>Non-Uniform</v>
      </c>
      <c r="AD13" s="32">
        <f t="shared" si="7"/>
        <v>116.67</v>
      </c>
      <c r="AE13" s="33"/>
    </row>
    <row r="14" spans="1:31" x14ac:dyDescent="0.2">
      <c r="A14" s="2">
        <v>12</v>
      </c>
      <c r="B14" s="23">
        <v>0.94</v>
      </c>
      <c r="C14" s="23">
        <v>4.2000000000000003E-2</v>
      </c>
      <c r="D14" s="23">
        <v>0.94</v>
      </c>
      <c r="E14" s="23">
        <v>6.0000000000000001E-3</v>
      </c>
      <c r="F14" s="23">
        <v>0.95</v>
      </c>
      <c r="G14" s="23">
        <v>2.5000000000000001E-2</v>
      </c>
      <c r="H14" s="23">
        <v>0.99</v>
      </c>
      <c r="I14" s="23">
        <v>0.81</v>
      </c>
      <c r="J14" s="23">
        <v>0.50457437499999902</v>
      </c>
      <c r="K14" s="23">
        <v>0.53484883749999901</v>
      </c>
      <c r="L14" s="23">
        <v>0.85278385749999996</v>
      </c>
      <c r="M14" s="23">
        <v>0.88263129251249994</v>
      </c>
      <c r="N14" s="23">
        <v>4.6450079999999998</v>
      </c>
      <c r="O14" s="23">
        <v>4.8772583999999899</v>
      </c>
      <c r="P14" s="23">
        <v>30.0872574999999</v>
      </c>
      <c r="Q14" s="23">
        <v>28.113533407999906</v>
      </c>
      <c r="R14" s="23" t="b">
        <f t="shared" si="0"/>
        <v>0</v>
      </c>
      <c r="S14" s="23" t="b">
        <f t="shared" si="1"/>
        <v>0</v>
      </c>
      <c r="T14" s="23" t="b">
        <f t="shared" si="2"/>
        <v>1</v>
      </c>
      <c r="U14" s="23" t="b">
        <f t="shared" si="3"/>
        <v>0</v>
      </c>
      <c r="V14" s="23" t="str">
        <f t="shared" si="4"/>
        <v>Violated</v>
      </c>
      <c r="W14" s="23">
        <v>12</v>
      </c>
      <c r="X14" s="23">
        <v>45000</v>
      </c>
      <c r="Y14" s="23" t="s">
        <v>21</v>
      </c>
      <c r="Z14" s="7">
        <v>96000</v>
      </c>
      <c r="AA14" s="23" t="s">
        <v>21</v>
      </c>
      <c r="AB14" s="23">
        <f t="shared" si="6"/>
        <v>51000</v>
      </c>
      <c r="AC14" s="23" t="str">
        <f t="shared" si="5"/>
        <v>Non-Uniform</v>
      </c>
      <c r="AD14" s="32">
        <f t="shared" si="7"/>
        <v>113.33</v>
      </c>
      <c r="AE14" s="33"/>
    </row>
    <row r="15" spans="1:31" x14ac:dyDescent="0.2">
      <c r="A15" s="2">
        <v>13</v>
      </c>
      <c r="B15" s="23">
        <v>0.86</v>
      </c>
      <c r="C15" s="23">
        <v>1.4E-2</v>
      </c>
      <c r="D15" s="23">
        <v>0.83</v>
      </c>
      <c r="E15" s="23">
        <v>0.10199999999999999</v>
      </c>
      <c r="F15" s="23">
        <v>0.86</v>
      </c>
      <c r="G15" s="23">
        <v>9.8000000000000004E-2</v>
      </c>
      <c r="H15" s="23">
        <v>0.9</v>
      </c>
      <c r="I15" s="23">
        <v>0.93</v>
      </c>
      <c r="J15" s="23">
        <v>0.53505887499999905</v>
      </c>
      <c r="K15" s="23">
        <v>0.59391535124999895</v>
      </c>
      <c r="L15" s="23">
        <v>0.86609578749999905</v>
      </c>
      <c r="M15" s="23">
        <v>0.80546908237499903</v>
      </c>
      <c r="N15" s="23">
        <v>4.0671045000000001</v>
      </c>
      <c r="O15" s="23">
        <v>4.4738149500000004</v>
      </c>
      <c r="P15" s="23">
        <v>24.560217499999901</v>
      </c>
      <c r="Q15" s="23">
        <v>23.5778087999999</v>
      </c>
      <c r="R15" s="23" t="b">
        <f t="shared" si="0"/>
        <v>0</v>
      </c>
      <c r="S15" s="23" t="b">
        <f t="shared" si="1"/>
        <v>1</v>
      </c>
      <c r="T15" s="23" t="b">
        <f t="shared" si="2"/>
        <v>1</v>
      </c>
      <c r="U15" s="23" t="b">
        <f t="shared" si="3"/>
        <v>0</v>
      </c>
      <c r="V15" s="23" t="str">
        <f t="shared" si="4"/>
        <v>Violated</v>
      </c>
      <c r="W15" s="23">
        <v>13</v>
      </c>
      <c r="X15" s="23">
        <v>24000</v>
      </c>
      <c r="Y15" s="23" t="s">
        <v>21</v>
      </c>
      <c r="Z15" s="7">
        <v>51000</v>
      </c>
      <c r="AA15" s="23" t="s">
        <v>21</v>
      </c>
      <c r="AB15" s="23">
        <f t="shared" si="6"/>
        <v>27000</v>
      </c>
      <c r="AC15" s="23" t="str">
        <f t="shared" si="5"/>
        <v>Non-Uniform</v>
      </c>
      <c r="AD15" s="32">
        <f t="shared" si="7"/>
        <v>112.5</v>
      </c>
      <c r="AE15" s="33"/>
    </row>
    <row r="16" spans="1:31" x14ac:dyDescent="0.2">
      <c r="A16" s="2">
        <v>14</v>
      </c>
      <c r="B16" s="23">
        <v>0.83</v>
      </c>
      <c r="C16" s="23">
        <v>0.11899999999999999</v>
      </c>
      <c r="D16" s="23">
        <v>0.8</v>
      </c>
      <c r="E16" s="23">
        <v>0.12</v>
      </c>
      <c r="F16" s="23">
        <v>0.91</v>
      </c>
      <c r="G16" s="23">
        <v>6.3E-2</v>
      </c>
      <c r="H16" s="23">
        <v>0.95</v>
      </c>
      <c r="I16" s="23">
        <v>0.97</v>
      </c>
      <c r="J16" s="23">
        <v>0.52499499999999999</v>
      </c>
      <c r="K16" s="23">
        <v>0.57224454999999996</v>
      </c>
      <c r="L16" s="23">
        <v>0.87064850000000005</v>
      </c>
      <c r="M16" s="23">
        <v>0.81405634750000011</v>
      </c>
      <c r="N16" s="23">
        <v>4.0125200000000003</v>
      </c>
      <c r="O16" s="23">
        <v>4.5341475999999998</v>
      </c>
      <c r="P16" s="23">
        <v>24.769300000000001</v>
      </c>
      <c r="Q16" s="23">
        <v>28.261771300000003</v>
      </c>
      <c r="R16" s="23" t="b">
        <f t="shared" si="0"/>
        <v>0</v>
      </c>
      <c r="S16" s="23" t="b">
        <f t="shared" si="1"/>
        <v>1</v>
      </c>
      <c r="T16" s="23" t="b">
        <f t="shared" si="2"/>
        <v>1</v>
      </c>
      <c r="U16" s="23" t="b">
        <f t="shared" si="3"/>
        <v>1</v>
      </c>
      <c r="V16" s="23" t="str">
        <f t="shared" si="4"/>
        <v>Violated</v>
      </c>
      <c r="W16" s="23">
        <v>14</v>
      </c>
      <c r="X16" s="23">
        <v>54000</v>
      </c>
      <c r="Y16" s="23" t="s">
        <v>21</v>
      </c>
      <c r="Z16" s="7">
        <v>123000</v>
      </c>
      <c r="AA16" s="23" t="s">
        <v>21</v>
      </c>
      <c r="AB16" s="23">
        <f t="shared" si="6"/>
        <v>69000</v>
      </c>
      <c r="AC16" s="23" t="str">
        <f t="shared" si="5"/>
        <v>Non-Uniform</v>
      </c>
      <c r="AD16" s="32">
        <f t="shared" si="7"/>
        <v>127.78</v>
      </c>
      <c r="AE16" s="33"/>
    </row>
    <row r="17" spans="1:31" x14ac:dyDescent="0.2">
      <c r="A17" s="2">
        <v>15</v>
      </c>
      <c r="B17" s="23">
        <v>0.99</v>
      </c>
      <c r="C17" s="23">
        <v>8.0000000000000002E-3</v>
      </c>
      <c r="D17" s="23">
        <v>0.9</v>
      </c>
      <c r="E17" s="23">
        <v>0.06</v>
      </c>
      <c r="F17" s="23">
        <v>0.84</v>
      </c>
      <c r="G17" s="23">
        <v>6.4000000000000001E-2</v>
      </c>
      <c r="H17" s="23">
        <v>0.89</v>
      </c>
      <c r="I17" s="23">
        <v>0.94</v>
      </c>
      <c r="J17" s="23">
        <v>0.567855</v>
      </c>
      <c r="K17" s="23">
        <v>0.61328340000000003</v>
      </c>
      <c r="L17" s="23">
        <v>0.90995729999999997</v>
      </c>
      <c r="M17" s="23">
        <v>0.95545516500000005</v>
      </c>
      <c r="N17" s="23">
        <v>4.311045</v>
      </c>
      <c r="O17" s="23">
        <v>4.4834867999999997</v>
      </c>
      <c r="P17" s="23">
        <v>25.472549999999998</v>
      </c>
      <c r="Q17" s="23">
        <v>28.274530500000001</v>
      </c>
      <c r="R17" s="23" t="b">
        <f t="shared" si="0"/>
        <v>0</v>
      </c>
      <c r="S17" s="23" t="b">
        <f t="shared" si="1"/>
        <v>0</v>
      </c>
      <c r="T17" s="23" t="b">
        <f t="shared" si="2"/>
        <v>1</v>
      </c>
      <c r="U17" s="23" t="b">
        <f t="shared" si="3"/>
        <v>1</v>
      </c>
      <c r="V17" s="23" t="str">
        <f t="shared" si="4"/>
        <v>Violated</v>
      </c>
      <c r="W17" s="23">
        <v>15</v>
      </c>
      <c r="X17" s="23">
        <v>42000</v>
      </c>
      <c r="Y17" s="23" t="s">
        <v>21</v>
      </c>
      <c r="Z17" s="7">
        <v>114000</v>
      </c>
      <c r="AA17" s="23" t="s">
        <v>21</v>
      </c>
      <c r="AB17" s="23">
        <f t="shared" si="6"/>
        <v>72000</v>
      </c>
      <c r="AC17" s="23" t="str">
        <f t="shared" si="5"/>
        <v>Non-Uniform</v>
      </c>
      <c r="AD17" s="32">
        <f t="shared" si="7"/>
        <v>171.43</v>
      </c>
      <c r="AE17" s="33"/>
    </row>
    <row r="18" spans="1:31" x14ac:dyDescent="0.2">
      <c r="A18" s="2">
        <v>16</v>
      </c>
      <c r="B18" s="23">
        <v>0.9</v>
      </c>
      <c r="C18" s="23">
        <v>0.04</v>
      </c>
      <c r="D18" s="23">
        <v>0.8</v>
      </c>
      <c r="E18" s="23">
        <v>0.12</v>
      </c>
      <c r="F18" s="23">
        <v>0.96</v>
      </c>
      <c r="G18" s="23">
        <v>2.8000000000000001E-2</v>
      </c>
      <c r="H18" s="23">
        <v>0.84</v>
      </c>
      <c r="I18" s="23">
        <v>0.88</v>
      </c>
      <c r="J18" s="23">
        <v>0.52761999999999998</v>
      </c>
      <c r="K18" s="23">
        <v>0.49068659999999997</v>
      </c>
      <c r="L18" s="23">
        <v>0.85891600000000001</v>
      </c>
      <c r="M18" s="23">
        <v>0.77302439999999994</v>
      </c>
      <c r="N18" s="23">
        <v>4.0906000000000002</v>
      </c>
      <c r="O18" s="23">
        <v>4.2951300000000003</v>
      </c>
      <c r="P18" s="23">
        <v>26.16</v>
      </c>
      <c r="Q18" s="23">
        <v>28.174319999999998</v>
      </c>
      <c r="R18" s="23" t="b">
        <f t="shared" si="0"/>
        <v>1</v>
      </c>
      <c r="S18" s="23" t="b">
        <f t="shared" si="1"/>
        <v>1</v>
      </c>
      <c r="T18" s="23" t="b">
        <f t="shared" si="2"/>
        <v>1</v>
      </c>
      <c r="U18" s="23" t="b">
        <f t="shared" si="3"/>
        <v>1</v>
      </c>
      <c r="V18" s="23" t="str">
        <f t="shared" si="4"/>
        <v>Satisfied</v>
      </c>
      <c r="W18" s="23">
        <v>16</v>
      </c>
      <c r="X18" s="23">
        <v>66000</v>
      </c>
      <c r="Y18" s="23" t="s">
        <v>20</v>
      </c>
      <c r="Z18" s="7">
        <v>93000</v>
      </c>
      <c r="AA18" s="23" t="s">
        <v>20</v>
      </c>
      <c r="AB18" s="23">
        <f t="shared" si="6"/>
        <v>27000</v>
      </c>
      <c r="AC18" s="23" t="str">
        <f t="shared" si="5"/>
        <v>Non-Uniform</v>
      </c>
      <c r="AD18" s="32">
        <f t="shared" si="7"/>
        <v>40.909999999999997</v>
      </c>
      <c r="AE18" s="33"/>
    </row>
    <row r="19" spans="1:31" x14ac:dyDescent="0.2">
      <c r="A19" s="2">
        <v>17</v>
      </c>
      <c r="B19" s="23">
        <v>0.83</v>
      </c>
      <c r="C19" s="23">
        <v>0.10199999999999999</v>
      </c>
      <c r="D19" s="23">
        <v>0.84</v>
      </c>
      <c r="E19" s="23">
        <v>4.8000000000000001E-2</v>
      </c>
      <c r="F19" s="23">
        <v>0.99</v>
      </c>
      <c r="G19" s="23">
        <v>7.0000000000000001E-3</v>
      </c>
      <c r="H19" s="23">
        <v>0.86</v>
      </c>
      <c r="I19" s="23">
        <v>0.89</v>
      </c>
      <c r="J19" s="23">
        <v>0.47680275</v>
      </c>
      <c r="K19" s="23">
        <v>0.43865852999999999</v>
      </c>
      <c r="L19" s="23">
        <v>0.83579446499999899</v>
      </c>
      <c r="M19" s="23">
        <v>0.78564679709999896</v>
      </c>
      <c r="N19" s="23">
        <v>4.2613439999999896</v>
      </c>
      <c r="O19" s="23">
        <v>4.6576489919999888</v>
      </c>
      <c r="P19" s="23">
        <v>28.145084999999899</v>
      </c>
      <c r="Q19" s="23">
        <v>32.366847749999884</v>
      </c>
      <c r="R19" s="23" t="b">
        <f t="shared" si="0"/>
        <v>1</v>
      </c>
      <c r="S19" s="23" t="b">
        <f t="shared" si="1"/>
        <v>1</v>
      </c>
      <c r="T19" s="23" t="b">
        <f t="shared" si="2"/>
        <v>1</v>
      </c>
      <c r="U19" s="23" t="b">
        <f t="shared" si="3"/>
        <v>1</v>
      </c>
      <c r="V19" s="23" t="str">
        <f t="shared" si="4"/>
        <v>Satisfied</v>
      </c>
      <c r="W19" s="23">
        <v>17</v>
      </c>
      <c r="X19" s="23">
        <v>54000</v>
      </c>
      <c r="Y19" s="23" t="s">
        <v>20</v>
      </c>
      <c r="Z19" s="7">
        <v>69000</v>
      </c>
      <c r="AA19" s="23" t="s">
        <v>20</v>
      </c>
      <c r="AB19" s="23">
        <f t="shared" si="6"/>
        <v>15000</v>
      </c>
      <c r="AC19" s="23" t="str">
        <f t="shared" si="5"/>
        <v>Non-Uniform</v>
      </c>
      <c r="AD19" s="32">
        <f t="shared" si="7"/>
        <v>27.78</v>
      </c>
      <c r="AE19" s="33"/>
    </row>
    <row r="20" spans="1:31" x14ac:dyDescent="0.2">
      <c r="A20" s="2">
        <v>18</v>
      </c>
      <c r="B20" s="23">
        <v>0.85</v>
      </c>
      <c r="C20" s="23">
        <v>7.4999999999999997E-2</v>
      </c>
      <c r="D20" s="23">
        <v>0.93</v>
      </c>
      <c r="E20" s="23">
        <v>1.4E-2</v>
      </c>
      <c r="F20" s="23">
        <v>0.91</v>
      </c>
      <c r="G20" s="23">
        <v>4.4999999999999998E-2</v>
      </c>
      <c r="H20" s="23">
        <v>0.92</v>
      </c>
      <c r="I20" s="23">
        <v>0.96</v>
      </c>
      <c r="J20" s="23">
        <v>0.51447781250000002</v>
      </c>
      <c r="K20" s="23">
        <v>0.46303003124999997</v>
      </c>
      <c r="L20" s="23">
        <v>0.90643441250000001</v>
      </c>
      <c r="M20" s="23">
        <v>0.81579097125</v>
      </c>
      <c r="N20" s="23">
        <v>4.5329899999999999</v>
      </c>
      <c r="O20" s="23">
        <v>4.2156807000000001</v>
      </c>
      <c r="P20" s="23">
        <v>28.55173125</v>
      </c>
      <c r="Q20" s="23">
        <v>26.838627375000002</v>
      </c>
      <c r="R20" s="23" t="b">
        <f t="shared" si="0"/>
        <v>1</v>
      </c>
      <c r="S20" s="23" t="b">
        <f t="shared" si="1"/>
        <v>1</v>
      </c>
      <c r="T20" s="23" t="b">
        <f t="shared" si="2"/>
        <v>0</v>
      </c>
      <c r="U20" s="23" t="b">
        <f t="shared" si="3"/>
        <v>0</v>
      </c>
      <c r="V20" s="23" t="str">
        <f t="shared" si="4"/>
        <v>Violated</v>
      </c>
      <c r="W20" s="23">
        <v>18</v>
      </c>
      <c r="X20" s="23">
        <v>24000</v>
      </c>
      <c r="Y20" s="23" t="s">
        <v>21</v>
      </c>
      <c r="Z20" s="7">
        <v>39000</v>
      </c>
      <c r="AA20" s="23" t="s">
        <v>21</v>
      </c>
      <c r="AB20" s="23">
        <f t="shared" si="6"/>
        <v>15000</v>
      </c>
      <c r="AC20" s="23" t="str">
        <f t="shared" si="5"/>
        <v>Non-Uniform</v>
      </c>
      <c r="AD20" s="32">
        <f t="shared" si="7"/>
        <v>62.5</v>
      </c>
      <c r="AE20" s="33"/>
    </row>
    <row r="21" spans="1:31" x14ac:dyDescent="0.2">
      <c r="A21" s="2">
        <v>19</v>
      </c>
      <c r="B21" s="23">
        <v>0.92</v>
      </c>
      <c r="C21" s="23">
        <v>8.0000000000000002E-3</v>
      </c>
      <c r="D21" s="23">
        <v>0.86</v>
      </c>
      <c r="E21" s="23">
        <v>8.4000000000000005E-2</v>
      </c>
      <c r="F21" s="23">
        <v>0.91</v>
      </c>
      <c r="G21" s="23">
        <v>1.7999999999999999E-2</v>
      </c>
      <c r="H21" s="23">
        <v>0.86</v>
      </c>
      <c r="I21" s="23">
        <v>0.99</v>
      </c>
      <c r="J21" s="23">
        <v>0.55320400000000003</v>
      </c>
      <c r="K21" s="23">
        <v>0.50341564000000005</v>
      </c>
      <c r="L21" s="23">
        <v>0.93126526749999905</v>
      </c>
      <c r="M21" s="23">
        <v>0.87538935144999896</v>
      </c>
      <c r="N21" s="23">
        <v>4.2679280000000004</v>
      </c>
      <c r="O21" s="23">
        <v>4.643505664000001</v>
      </c>
      <c r="P21" s="23">
        <v>26.605757499999999</v>
      </c>
      <c r="Q21" s="23">
        <v>26.978238104999999</v>
      </c>
      <c r="R21" s="23" t="b">
        <f t="shared" si="0"/>
        <v>1</v>
      </c>
      <c r="S21" s="23" t="b">
        <f t="shared" si="1"/>
        <v>1</v>
      </c>
      <c r="T21" s="23" t="b">
        <f t="shared" si="2"/>
        <v>1</v>
      </c>
      <c r="U21" s="23" t="b">
        <f t="shared" si="3"/>
        <v>1</v>
      </c>
      <c r="V21" s="23" t="str">
        <f t="shared" si="4"/>
        <v>Satisfied</v>
      </c>
      <c r="W21" s="23">
        <v>19</v>
      </c>
      <c r="X21" s="28">
        <v>456000</v>
      </c>
      <c r="Y21" s="28" t="s">
        <v>21</v>
      </c>
      <c r="Z21" s="7">
        <v>2520000</v>
      </c>
      <c r="AA21" s="28" t="s">
        <v>21</v>
      </c>
      <c r="AB21" s="23">
        <f t="shared" si="6"/>
        <v>2064000</v>
      </c>
      <c r="AC21" s="23" t="str">
        <f t="shared" si="5"/>
        <v>Non-Uniform</v>
      </c>
      <c r="AD21" s="32">
        <f t="shared" si="7"/>
        <v>452.63</v>
      </c>
      <c r="AE21" s="33"/>
    </row>
    <row r="22" spans="1:31" x14ac:dyDescent="0.2">
      <c r="A22" s="2">
        <v>20</v>
      </c>
      <c r="B22" s="23">
        <v>0.9</v>
      </c>
      <c r="C22" s="23">
        <v>0.02</v>
      </c>
      <c r="D22" s="23">
        <v>0.83</v>
      </c>
      <c r="E22" s="23">
        <v>6.8000000000000005E-2</v>
      </c>
      <c r="F22" s="23">
        <v>0.95</v>
      </c>
      <c r="G22" s="23">
        <v>0.02</v>
      </c>
      <c r="H22" s="23">
        <v>0.81</v>
      </c>
      <c r="I22" s="23">
        <v>0.9</v>
      </c>
      <c r="J22" s="23">
        <v>0.50374562499999997</v>
      </c>
      <c r="K22" s="23">
        <v>0.46848343125000003</v>
      </c>
      <c r="L22" s="23">
        <v>0.84967108749999998</v>
      </c>
      <c r="M22" s="23">
        <v>0.81568424399999995</v>
      </c>
      <c r="N22" s="23">
        <v>4.1694899999999899</v>
      </c>
      <c r="O22" s="23">
        <v>4.00271039999999</v>
      </c>
      <c r="P22" s="23">
        <v>26.780193749999999</v>
      </c>
      <c r="Q22" s="23">
        <v>25.4411840624999</v>
      </c>
      <c r="R22" s="23" t="b">
        <f t="shared" si="0"/>
        <v>1</v>
      </c>
      <c r="S22" s="23" t="b">
        <f t="shared" si="1"/>
        <v>1</v>
      </c>
      <c r="T22" s="23" t="b">
        <f t="shared" si="2"/>
        <v>0</v>
      </c>
      <c r="U22" s="23" t="b">
        <f t="shared" si="3"/>
        <v>0</v>
      </c>
      <c r="V22" s="23" t="str">
        <f t="shared" si="4"/>
        <v>Violated</v>
      </c>
      <c r="W22" s="23">
        <v>20</v>
      </c>
      <c r="X22" s="23">
        <v>93000</v>
      </c>
      <c r="Y22" s="23" t="s">
        <v>21</v>
      </c>
      <c r="Z22" s="7">
        <v>351000</v>
      </c>
      <c r="AA22" s="23" t="s">
        <v>21</v>
      </c>
      <c r="AB22" s="23">
        <f t="shared" si="6"/>
        <v>258000</v>
      </c>
      <c r="AC22" s="23" t="str">
        <f t="shared" si="5"/>
        <v>Non-Uniform</v>
      </c>
      <c r="AD22" s="32">
        <f t="shared" si="7"/>
        <v>277.42</v>
      </c>
      <c r="AE22" s="33"/>
    </row>
    <row r="23" spans="1:31" x14ac:dyDescent="0.2">
      <c r="A23" s="2">
        <v>21</v>
      </c>
      <c r="B23" s="23">
        <v>0.97</v>
      </c>
      <c r="C23" s="23">
        <v>2.1000000000000001E-2</v>
      </c>
      <c r="D23" s="23">
        <v>0.98</v>
      </c>
      <c r="E23" s="23">
        <v>1.2E-2</v>
      </c>
      <c r="F23" s="23">
        <v>0.87</v>
      </c>
      <c r="G23" s="23">
        <v>9.0999999999999998E-2</v>
      </c>
      <c r="H23" s="23">
        <v>0.83</v>
      </c>
      <c r="I23" s="23">
        <v>0.93</v>
      </c>
      <c r="J23" s="23">
        <v>0.53840837500000005</v>
      </c>
      <c r="K23" s="23">
        <v>0.51148795624999999</v>
      </c>
      <c r="L23" s="23">
        <v>0.92008980249999905</v>
      </c>
      <c r="M23" s="23">
        <v>0.87408531237499898</v>
      </c>
      <c r="N23" s="23">
        <v>4.6974879999999999</v>
      </c>
      <c r="O23" s="23">
        <v>5.1014719680000002</v>
      </c>
      <c r="P23" s="23">
        <v>28.7262825</v>
      </c>
      <c r="Q23" s="23">
        <v>34.184276175000001</v>
      </c>
      <c r="R23" s="23" t="b">
        <f t="shared" si="0"/>
        <v>1</v>
      </c>
      <c r="S23" s="23" t="b">
        <f t="shared" si="1"/>
        <v>1</v>
      </c>
      <c r="T23" s="23" t="b">
        <f t="shared" si="2"/>
        <v>1</v>
      </c>
      <c r="U23" s="23" t="b">
        <f t="shared" si="3"/>
        <v>1</v>
      </c>
      <c r="V23" s="23" t="str">
        <f t="shared" si="4"/>
        <v>Satisfied</v>
      </c>
      <c r="W23" s="23">
        <v>21</v>
      </c>
      <c r="X23" s="23">
        <v>102000</v>
      </c>
      <c r="Y23" s="23" t="s">
        <v>20</v>
      </c>
      <c r="Z23" s="7">
        <v>99000</v>
      </c>
      <c r="AA23" s="23" t="s">
        <v>20</v>
      </c>
      <c r="AB23" s="23">
        <f t="shared" si="6"/>
        <v>-3000</v>
      </c>
      <c r="AC23" s="23" t="str">
        <f t="shared" si="5"/>
        <v>Uniform</v>
      </c>
      <c r="AD23" s="32">
        <f t="shared" si="7"/>
        <v>-2.94</v>
      </c>
      <c r="AE23" s="33"/>
    </row>
    <row r="24" spans="1:31" x14ac:dyDescent="0.2">
      <c r="A24" s="29">
        <v>22</v>
      </c>
      <c r="B24" s="30">
        <v>0.86</v>
      </c>
      <c r="C24" s="30">
        <v>5.6000000000000001E-2</v>
      </c>
      <c r="D24" s="30">
        <v>0.89</v>
      </c>
      <c r="E24" s="30">
        <v>6.6000000000000003E-2</v>
      </c>
      <c r="F24" s="30">
        <v>0.82</v>
      </c>
      <c r="G24" s="30">
        <v>0.126</v>
      </c>
      <c r="H24" s="30">
        <v>0.83</v>
      </c>
      <c r="I24" s="30">
        <v>0.99</v>
      </c>
      <c r="J24" s="30">
        <v>0.541576375</v>
      </c>
      <c r="K24" s="30">
        <v>0.714880815</v>
      </c>
      <c r="L24" s="30">
        <v>0.89388198249999995</v>
      </c>
      <c r="M24" s="30">
        <v>1.0547807393499899</v>
      </c>
      <c r="N24" s="30">
        <v>4.2409714999999997</v>
      </c>
      <c r="O24" s="30">
        <v>4.41061035999999</v>
      </c>
      <c r="P24" s="30">
        <v>24.806897500000002</v>
      </c>
      <c r="Q24" s="30">
        <v>22.326207749999998</v>
      </c>
      <c r="R24" s="30" t="b">
        <f t="shared" si="0"/>
        <v>0</v>
      </c>
      <c r="S24" s="30" t="b">
        <f t="shared" si="1"/>
        <v>0</v>
      </c>
      <c r="T24" s="30" t="b">
        <f t="shared" si="2"/>
        <v>1</v>
      </c>
      <c r="U24" s="30" t="b">
        <f t="shared" si="3"/>
        <v>0</v>
      </c>
      <c r="V24" s="30" t="str">
        <f t="shared" si="4"/>
        <v>Violated</v>
      </c>
      <c r="W24" s="30">
        <v>22</v>
      </c>
      <c r="X24" s="30">
        <v>300</v>
      </c>
      <c r="Y24" s="30" t="s">
        <v>21</v>
      </c>
      <c r="Z24" s="31">
        <v>300</v>
      </c>
      <c r="AA24" s="30" t="s">
        <v>21</v>
      </c>
      <c r="AB24" s="30">
        <f t="shared" si="6"/>
        <v>0</v>
      </c>
      <c r="AC24" s="30" t="str">
        <f t="shared" si="5"/>
        <v>equal</v>
      </c>
      <c r="AD24" s="30">
        <f t="shared" si="7"/>
        <v>0</v>
      </c>
      <c r="AE24" s="33"/>
    </row>
    <row r="25" spans="1:31" x14ac:dyDescent="0.2">
      <c r="A25" s="29">
        <v>23</v>
      </c>
      <c r="B25" s="30">
        <v>0.94</v>
      </c>
      <c r="C25" s="30">
        <v>4.8000000000000001E-2</v>
      </c>
      <c r="D25" s="30">
        <v>0.99</v>
      </c>
      <c r="E25" s="30">
        <v>5.0000000000000001E-3</v>
      </c>
      <c r="F25" s="30">
        <v>0.95</v>
      </c>
      <c r="G25" s="30">
        <v>0.01</v>
      </c>
      <c r="H25" s="30">
        <v>0.81</v>
      </c>
      <c r="I25" s="30">
        <v>0.86</v>
      </c>
      <c r="J25" s="30">
        <v>0.53732000000000002</v>
      </c>
      <c r="K25" s="30">
        <v>0.68239640000000001</v>
      </c>
      <c r="L25" s="30">
        <v>0.92661803749999905</v>
      </c>
      <c r="M25" s="30">
        <v>0.71349588887499926</v>
      </c>
      <c r="N25" s="30">
        <v>4.8907099999999897</v>
      </c>
      <c r="O25" s="30">
        <v>6.8469939999999898</v>
      </c>
      <c r="P25" s="30">
        <v>31.685493749999999</v>
      </c>
      <c r="Q25" s="30">
        <v>35.804607937499995</v>
      </c>
      <c r="R25" s="30" t="b">
        <f t="shared" si="0"/>
        <v>0</v>
      </c>
      <c r="S25" s="30" t="b">
        <f t="shared" si="1"/>
        <v>1</v>
      </c>
      <c r="T25" s="30" t="b">
        <f t="shared" si="2"/>
        <v>1</v>
      </c>
      <c r="U25" s="30" t="b">
        <f t="shared" si="3"/>
        <v>1</v>
      </c>
      <c r="V25" s="30" t="str">
        <f t="shared" si="4"/>
        <v>Violated</v>
      </c>
      <c r="W25" s="30">
        <v>23</v>
      </c>
      <c r="X25" s="30">
        <v>1500</v>
      </c>
      <c r="Y25" s="30" t="s">
        <v>21</v>
      </c>
      <c r="Z25" s="31">
        <v>3000</v>
      </c>
      <c r="AA25" s="30" t="s">
        <v>21</v>
      </c>
      <c r="AB25" s="30">
        <f t="shared" si="6"/>
        <v>1500</v>
      </c>
      <c r="AC25" s="30" t="str">
        <f t="shared" si="5"/>
        <v>Non-Uniform</v>
      </c>
      <c r="AD25" s="30">
        <f t="shared" si="7"/>
        <v>100</v>
      </c>
      <c r="AE25" s="33"/>
    </row>
    <row r="26" spans="1:31" x14ac:dyDescent="0.2">
      <c r="A26" s="2">
        <v>24</v>
      </c>
      <c r="B26" s="23">
        <v>0.93</v>
      </c>
      <c r="C26" s="23">
        <v>7.0000000000000001E-3</v>
      </c>
      <c r="D26" s="23">
        <v>0.92</v>
      </c>
      <c r="E26" s="23">
        <v>5.6000000000000001E-2</v>
      </c>
      <c r="F26" s="23">
        <v>0.84</v>
      </c>
      <c r="G26" s="23">
        <v>4.8000000000000001E-2</v>
      </c>
      <c r="H26" s="23">
        <v>0.84</v>
      </c>
      <c r="I26" s="23">
        <v>0.89</v>
      </c>
      <c r="J26" s="23">
        <v>0.57891800000000004</v>
      </c>
      <c r="K26" s="23">
        <v>0.53260456</v>
      </c>
      <c r="L26" s="23">
        <v>0.91288142000000005</v>
      </c>
      <c r="M26" s="23">
        <v>0.86267294189999999</v>
      </c>
      <c r="N26" s="23">
        <v>4.4049180000000003</v>
      </c>
      <c r="O26" s="23">
        <v>5.2418524199999998</v>
      </c>
      <c r="P26" s="23">
        <v>26.17482</v>
      </c>
      <c r="Q26" s="23">
        <v>36.121251600000001</v>
      </c>
      <c r="R26" s="23" t="b">
        <f t="shared" si="0"/>
        <v>1</v>
      </c>
      <c r="S26" s="23" t="b">
        <f t="shared" si="1"/>
        <v>1</v>
      </c>
      <c r="T26" s="23" t="b">
        <f t="shared" si="2"/>
        <v>1</v>
      </c>
      <c r="U26" s="23" t="b">
        <f t="shared" si="3"/>
        <v>1</v>
      </c>
      <c r="V26" s="23" t="str">
        <f t="shared" si="4"/>
        <v>Satisfied</v>
      </c>
      <c r="W26" s="23">
        <v>24</v>
      </c>
      <c r="X26" s="23">
        <v>96000</v>
      </c>
      <c r="Y26" s="23" t="s">
        <v>20</v>
      </c>
      <c r="Z26" s="7">
        <v>60000</v>
      </c>
      <c r="AA26" s="23" t="s">
        <v>20</v>
      </c>
      <c r="AB26" s="23">
        <f t="shared" si="6"/>
        <v>-36000</v>
      </c>
      <c r="AC26" s="23" t="str">
        <f t="shared" si="5"/>
        <v>Uniform</v>
      </c>
      <c r="AD26" s="32">
        <f t="shared" si="7"/>
        <v>-37.5</v>
      </c>
      <c r="AE26" s="33"/>
    </row>
    <row r="27" spans="1:31" x14ac:dyDescent="0.2">
      <c r="A27" s="2">
        <v>25</v>
      </c>
      <c r="B27" s="23">
        <v>0.97</v>
      </c>
      <c r="C27" s="23">
        <v>3.0000000000000001E-3</v>
      </c>
      <c r="D27" s="23">
        <v>0.93</v>
      </c>
      <c r="E27" s="23">
        <v>3.5000000000000003E-2</v>
      </c>
      <c r="F27" s="23">
        <v>0.91</v>
      </c>
      <c r="G27" s="23">
        <v>7.1999999999999995E-2</v>
      </c>
      <c r="H27" s="23">
        <v>0.8</v>
      </c>
      <c r="I27" s="23">
        <v>0.94</v>
      </c>
      <c r="J27" s="23">
        <v>0.52444362499999997</v>
      </c>
      <c r="K27" s="23">
        <v>0.49822144374999994</v>
      </c>
      <c r="L27" s="23">
        <v>0.90804458750000006</v>
      </c>
      <c r="M27" s="23">
        <v>0.80815968287500006</v>
      </c>
      <c r="N27" s="23">
        <v>4.5538850000000002</v>
      </c>
      <c r="O27" s="23">
        <v>4.79979479</v>
      </c>
      <c r="P27" s="23">
        <v>28.547531249999999</v>
      </c>
      <c r="Q27" s="23">
        <v>39.681068437500002</v>
      </c>
      <c r="R27" s="23" t="b">
        <f t="shared" si="0"/>
        <v>1</v>
      </c>
      <c r="S27" s="23" t="b">
        <f t="shared" si="1"/>
        <v>1</v>
      </c>
      <c r="T27" s="23" t="b">
        <f t="shared" si="2"/>
        <v>1</v>
      </c>
      <c r="U27" s="23" t="b">
        <f t="shared" si="3"/>
        <v>1</v>
      </c>
      <c r="V27" s="23" t="str">
        <f t="shared" si="4"/>
        <v>Satisfied</v>
      </c>
      <c r="W27" s="23">
        <v>25</v>
      </c>
      <c r="X27" s="23">
        <v>36000</v>
      </c>
      <c r="Y27" s="23" t="s">
        <v>20</v>
      </c>
      <c r="Z27" s="7">
        <v>66000</v>
      </c>
      <c r="AA27" s="23" t="s">
        <v>20</v>
      </c>
      <c r="AB27" s="23">
        <f t="shared" si="6"/>
        <v>30000</v>
      </c>
      <c r="AC27" s="23" t="str">
        <f t="shared" si="5"/>
        <v>Non-Uniform</v>
      </c>
      <c r="AD27" s="32">
        <f t="shared" si="7"/>
        <v>83.33</v>
      </c>
      <c r="AE27" s="33"/>
    </row>
    <row r="28" spans="1:31" x14ac:dyDescent="0.2">
      <c r="A28" s="2">
        <v>26</v>
      </c>
      <c r="B28" s="23">
        <v>0.84</v>
      </c>
      <c r="C28" s="23">
        <v>0.112</v>
      </c>
      <c r="D28" s="23">
        <v>0.93</v>
      </c>
      <c r="E28" s="23">
        <v>2.8000000000000001E-2</v>
      </c>
      <c r="F28" s="23">
        <v>0.93</v>
      </c>
      <c r="G28" s="23">
        <v>3.5000000000000003E-2</v>
      </c>
      <c r="H28" s="23">
        <v>0.91</v>
      </c>
      <c r="I28" s="23">
        <v>0.95</v>
      </c>
      <c r="J28" s="23">
        <v>0.5216221875</v>
      </c>
      <c r="K28" s="23">
        <v>0.47989241250000003</v>
      </c>
      <c r="L28" s="23">
        <v>0.91826669625000001</v>
      </c>
      <c r="M28" s="23">
        <v>0.8815360284</v>
      </c>
      <c r="N28" s="23">
        <v>4.5830890000000002</v>
      </c>
      <c r="O28" s="23">
        <v>5.2568030830000003</v>
      </c>
      <c r="P28" s="23">
        <v>29.190078750000001</v>
      </c>
      <c r="Q28" s="23">
        <v>35.028094500000002</v>
      </c>
      <c r="R28" s="23" t="b">
        <f t="shared" si="0"/>
        <v>1</v>
      </c>
      <c r="S28" s="23" t="b">
        <f t="shared" si="1"/>
        <v>1</v>
      </c>
      <c r="T28" s="23" t="b">
        <f t="shared" si="2"/>
        <v>1</v>
      </c>
      <c r="U28" s="23" t="b">
        <f t="shared" si="3"/>
        <v>1</v>
      </c>
      <c r="V28" s="23" t="str">
        <f t="shared" si="4"/>
        <v>Satisfied</v>
      </c>
      <c r="W28" s="23">
        <v>26</v>
      </c>
      <c r="X28" s="23">
        <v>153000</v>
      </c>
      <c r="Y28" s="23" t="s">
        <v>20</v>
      </c>
      <c r="Z28" s="7">
        <v>165000</v>
      </c>
      <c r="AA28" s="23" t="s">
        <v>20</v>
      </c>
      <c r="AB28" s="23">
        <f t="shared" si="6"/>
        <v>12000</v>
      </c>
      <c r="AC28" s="23" t="str">
        <f t="shared" si="5"/>
        <v>Non-Uniform</v>
      </c>
      <c r="AD28" s="32">
        <f t="shared" si="7"/>
        <v>7.84</v>
      </c>
      <c r="AE28" s="33"/>
    </row>
    <row r="29" spans="1:31" x14ac:dyDescent="0.2">
      <c r="A29" s="26">
        <v>27</v>
      </c>
      <c r="B29" s="20">
        <v>0.96</v>
      </c>
      <c r="C29" s="20">
        <v>2.8000000000000001E-2</v>
      </c>
      <c r="D29" s="20">
        <v>0.95</v>
      </c>
      <c r="E29" s="20">
        <v>3.5000000000000003E-2</v>
      </c>
      <c r="F29" s="20">
        <v>0.9</v>
      </c>
      <c r="G29" s="20">
        <v>0.02</v>
      </c>
      <c r="H29" s="20">
        <v>0.99</v>
      </c>
      <c r="I29" s="20">
        <v>0.83</v>
      </c>
      <c r="J29" s="20">
        <v>0.56298749999999997</v>
      </c>
      <c r="K29" s="20">
        <v>0.70373437500000002</v>
      </c>
      <c r="L29" s="20">
        <v>0.90492236250000002</v>
      </c>
      <c r="M29" s="20">
        <v>0.84157779712500003</v>
      </c>
      <c r="N29" s="20">
        <v>4.6322324999999998</v>
      </c>
      <c r="O29" s="20">
        <v>5.3733896999999899</v>
      </c>
      <c r="P29" s="20">
        <v>28.819612499999899</v>
      </c>
      <c r="Q29" s="20">
        <v>38.906476874999903</v>
      </c>
      <c r="R29" s="20" t="b">
        <f t="shared" si="0"/>
        <v>0</v>
      </c>
      <c r="S29" s="20" t="b">
        <f t="shared" si="1"/>
        <v>1</v>
      </c>
      <c r="T29" s="20" t="b">
        <f t="shared" si="2"/>
        <v>1</v>
      </c>
      <c r="U29" s="20" t="b">
        <f t="shared" si="3"/>
        <v>1</v>
      </c>
      <c r="V29" s="20" t="str">
        <f t="shared" si="4"/>
        <v>Violated</v>
      </c>
      <c r="W29" s="20">
        <v>27</v>
      </c>
      <c r="X29" s="20">
        <v>4000</v>
      </c>
      <c r="Y29" s="20" t="s">
        <v>21</v>
      </c>
      <c r="Z29" s="27">
        <v>5000</v>
      </c>
      <c r="AA29" s="20" t="s">
        <v>21</v>
      </c>
      <c r="AB29" s="20">
        <f t="shared" si="6"/>
        <v>1000</v>
      </c>
      <c r="AC29" s="20" t="str">
        <f t="shared" si="5"/>
        <v>Non-Uniform</v>
      </c>
      <c r="AD29" s="20">
        <f t="shared" si="7"/>
        <v>25</v>
      </c>
      <c r="AE29" s="33"/>
    </row>
    <row r="30" spans="1:31" x14ac:dyDescent="0.2">
      <c r="A30" s="29">
        <v>28</v>
      </c>
      <c r="B30" s="30">
        <v>0.87</v>
      </c>
      <c r="C30" s="30">
        <v>0.104</v>
      </c>
      <c r="D30" s="30">
        <v>0.89</v>
      </c>
      <c r="E30" s="30">
        <v>2.1999999999999999E-2</v>
      </c>
      <c r="F30" s="30">
        <v>0.8</v>
      </c>
      <c r="G30" s="30">
        <v>0.06</v>
      </c>
      <c r="H30" s="30">
        <v>0.97</v>
      </c>
      <c r="I30" s="30">
        <v>0.8</v>
      </c>
      <c r="J30" s="30">
        <v>0.54079124999999995</v>
      </c>
      <c r="K30" s="30">
        <v>0.65976532499999996</v>
      </c>
      <c r="L30" s="30">
        <v>0.81546609000000003</v>
      </c>
      <c r="M30" s="30">
        <v>1.0274872734</v>
      </c>
      <c r="N30" s="30">
        <v>4.1577345000000001</v>
      </c>
      <c r="O30" s="30">
        <v>5.4466321950000003</v>
      </c>
      <c r="P30" s="30">
        <v>24.008379999999999</v>
      </c>
      <c r="Q30" s="30">
        <v>16.805865999999998</v>
      </c>
      <c r="R30" s="30" t="b">
        <f t="shared" si="0"/>
        <v>0</v>
      </c>
      <c r="S30" s="30" t="b">
        <f t="shared" si="1"/>
        <v>0</v>
      </c>
      <c r="T30" s="30" t="b">
        <f t="shared" si="2"/>
        <v>1</v>
      </c>
      <c r="U30" s="30" t="b">
        <f t="shared" si="3"/>
        <v>0</v>
      </c>
      <c r="V30" s="30" t="str">
        <f t="shared" si="4"/>
        <v>Violated</v>
      </c>
      <c r="W30" s="30">
        <v>28</v>
      </c>
      <c r="X30" s="30">
        <v>300</v>
      </c>
      <c r="Y30" s="30" t="s">
        <v>21</v>
      </c>
      <c r="Z30" s="31">
        <v>300</v>
      </c>
      <c r="AA30" s="30" t="s">
        <v>21</v>
      </c>
      <c r="AB30" s="30">
        <f t="shared" si="6"/>
        <v>0</v>
      </c>
      <c r="AC30" s="30" t="str">
        <f t="shared" si="5"/>
        <v>equal</v>
      </c>
      <c r="AD30" s="30">
        <f t="shared" si="7"/>
        <v>0</v>
      </c>
      <c r="AE30" s="33"/>
    </row>
    <row r="31" spans="1:31" x14ac:dyDescent="0.2">
      <c r="A31" s="29">
        <v>29</v>
      </c>
      <c r="B31" s="30">
        <v>0.85</v>
      </c>
      <c r="C31" s="30">
        <v>7.4999999999999997E-2</v>
      </c>
      <c r="D31" s="30">
        <v>0.94</v>
      </c>
      <c r="E31" s="30">
        <v>0.03</v>
      </c>
      <c r="F31" s="30">
        <v>0.88</v>
      </c>
      <c r="G31" s="30">
        <v>4.8000000000000001E-2</v>
      </c>
      <c r="H31" s="30">
        <v>0.85</v>
      </c>
      <c r="I31" s="30">
        <v>0.81</v>
      </c>
      <c r="J31" s="30">
        <v>0.54569599999999996</v>
      </c>
      <c r="K31" s="30">
        <v>0.50749727999999994</v>
      </c>
      <c r="L31" s="30">
        <v>0.87006139999999899</v>
      </c>
      <c r="M31" s="30">
        <v>1.13978043399999</v>
      </c>
      <c r="N31" s="30">
        <v>4.5444849999999999</v>
      </c>
      <c r="O31" s="30">
        <v>5.3624922999999898</v>
      </c>
      <c r="P31" s="30">
        <v>27.956299999999999</v>
      </c>
      <c r="Q31" s="30">
        <v>29.074552000000001</v>
      </c>
      <c r="R31" s="30" t="b">
        <f t="shared" si="0"/>
        <v>1</v>
      </c>
      <c r="S31" s="30" t="b">
        <f t="shared" si="1"/>
        <v>0</v>
      </c>
      <c r="T31" s="30" t="b">
        <f t="shared" si="2"/>
        <v>1</v>
      </c>
      <c r="U31" s="30" t="b">
        <f t="shared" si="3"/>
        <v>1</v>
      </c>
      <c r="V31" s="30" t="str">
        <f t="shared" si="4"/>
        <v>Violated</v>
      </c>
      <c r="W31" s="30">
        <v>29</v>
      </c>
      <c r="X31" s="30">
        <v>300</v>
      </c>
      <c r="Y31" s="30" t="s">
        <v>21</v>
      </c>
      <c r="Z31" s="31">
        <v>300</v>
      </c>
      <c r="AA31" s="30" t="s">
        <v>21</v>
      </c>
      <c r="AB31" s="30">
        <f t="shared" si="6"/>
        <v>0</v>
      </c>
      <c r="AC31" s="30" t="str">
        <f t="shared" si="5"/>
        <v>equal</v>
      </c>
      <c r="AD31" s="30">
        <f t="shared" si="7"/>
        <v>0</v>
      </c>
      <c r="AE31" s="33"/>
    </row>
    <row r="32" spans="1:31" x14ac:dyDescent="0.2">
      <c r="A32" s="2">
        <v>30</v>
      </c>
      <c r="B32" s="23">
        <v>0.95</v>
      </c>
      <c r="C32" s="23">
        <v>0.03</v>
      </c>
      <c r="D32" s="23">
        <v>0.83</v>
      </c>
      <c r="E32" s="23">
        <v>3.4000000000000002E-2</v>
      </c>
      <c r="F32" s="23">
        <v>0.99</v>
      </c>
      <c r="G32" s="23">
        <v>4.0000000000000001E-3</v>
      </c>
      <c r="H32" s="23">
        <v>0.81</v>
      </c>
      <c r="I32" s="23">
        <v>0.95</v>
      </c>
      <c r="J32" s="23">
        <v>0.465259124999999</v>
      </c>
      <c r="K32" s="23">
        <v>0.41873321249999901</v>
      </c>
      <c r="L32" s="23">
        <v>0.84148089374999901</v>
      </c>
      <c r="M32" s="23">
        <v>0.94245860099999901</v>
      </c>
      <c r="N32" s="23">
        <v>4.1946399999999997</v>
      </c>
      <c r="O32" s="23">
        <v>5.6627639999999904</v>
      </c>
      <c r="P32" s="23">
        <v>27.70821875</v>
      </c>
      <c r="Q32" s="23">
        <v>28.539465312499999</v>
      </c>
      <c r="R32" s="23" t="b">
        <f t="shared" si="0"/>
        <v>1</v>
      </c>
      <c r="S32" s="23" t="b">
        <f t="shared" si="1"/>
        <v>0</v>
      </c>
      <c r="T32" s="23" t="b">
        <f t="shared" si="2"/>
        <v>1</v>
      </c>
      <c r="U32" s="23" t="b">
        <f t="shared" si="3"/>
        <v>1</v>
      </c>
      <c r="V32" s="23" t="str">
        <f t="shared" si="4"/>
        <v>Violated</v>
      </c>
      <c r="W32" s="23">
        <v>30</v>
      </c>
      <c r="X32" s="23">
        <v>6000</v>
      </c>
      <c r="Y32" s="23" t="s">
        <v>21</v>
      </c>
      <c r="Z32" s="7">
        <v>9000</v>
      </c>
      <c r="AA32" s="23" t="s">
        <v>21</v>
      </c>
      <c r="AB32" s="23">
        <f t="shared" si="6"/>
        <v>3000</v>
      </c>
      <c r="AC32" s="23" t="str">
        <f t="shared" si="5"/>
        <v>Non-Uniform</v>
      </c>
      <c r="AD32" s="32">
        <f t="shared" si="7"/>
        <v>50</v>
      </c>
    </row>
    <row r="33" spans="13:30" x14ac:dyDescent="0.2">
      <c r="W33" s="13" t="s">
        <v>22</v>
      </c>
      <c r="X33" s="13">
        <f>SUM(X3:X32)</f>
        <v>2916400</v>
      </c>
      <c r="Y33" s="13"/>
      <c r="Z33" s="13">
        <f>SUM(Z3:Z32)</f>
        <v>6767900</v>
      </c>
      <c r="AA33" s="13"/>
      <c r="AB33" s="13">
        <f>SUM(AB3:AB30)</f>
        <v>3848500</v>
      </c>
      <c r="AC33" s="14" t="s">
        <v>38</v>
      </c>
      <c r="AD33" s="15">
        <f>AVERAGE(AD3:AD30)</f>
        <v>94.371785714285721</v>
      </c>
    </row>
    <row r="34" spans="13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4" t="s">
        <v>39</v>
      </c>
      <c r="AD34" s="15">
        <f>STDEV(AD3:AD30)</f>
        <v>101.7204760352667</v>
      </c>
    </row>
    <row r="35" spans="13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6" t="s">
        <v>40</v>
      </c>
      <c r="AD35" s="17">
        <f>COUNTIF(AC3:AC32,"Uniform")</f>
        <v>3</v>
      </c>
    </row>
    <row r="36" spans="13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7" t="s">
        <v>41</v>
      </c>
      <c r="AD36" s="17">
        <f>COUNTIF(AC3:AC32,"Non-uniform")</f>
        <v>24</v>
      </c>
    </row>
    <row r="37" spans="13:30" x14ac:dyDescent="0.2">
      <c r="N37" s="23" t="s">
        <v>47</v>
      </c>
      <c r="O37" s="23" t="s">
        <v>43</v>
      </c>
      <c r="P37" s="23" t="s">
        <v>44</v>
      </c>
      <c r="Q37" s="7" t="s">
        <v>45</v>
      </c>
      <c r="R37" s="7" t="s">
        <v>46</v>
      </c>
      <c r="W37" s="1"/>
      <c r="X37" s="1"/>
      <c r="Y37" s="1"/>
      <c r="Z37" s="1"/>
      <c r="AA37" s="1"/>
      <c r="AB37" s="1"/>
      <c r="AC37" s="17" t="s">
        <v>42</v>
      </c>
      <c r="AD37" s="17">
        <f>COUNTIF(AC3:AC32,"equal")</f>
        <v>3</v>
      </c>
    </row>
    <row r="38" spans="13:30" x14ac:dyDescent="0.2">
      <c r="N38" s="23"/>
      <c r="O38" s="23">
        <v>3000</v>
      </c>
      <c r="P38" s="34">
        <v>3000000</v>
      </c>
      <c r="Q38" s="34">
        <v>1443</v>
      </c>
      <c r="R38" s="34">
        <v>3000000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3:30" x14ac:dyDescent="0.2">
      <c r="N39" s="20"/>
      <c r="O39" s="23">
        <v>1000</v>
      </c>
      <c r="P39" s="35"/>
      <c r="Q39" s="35"/>
      <c r="R39" s="35"/>
    </row>
    <row r="40" spans="13:30" x14ac:dyDescent="0.2">
      <c r="N40" s="21"/>
      <c r="O40" s="23">
        <v>300</v>
      </c>
      <c r="P40" s="36"/>
      <c r="Q40" s="36"/>
      <c r="R40" s="36"/>
    </row>
    <row r="41" spans="13:30" x14ac:dyDescent="0.2">
      <c r="M41"/>
      <c r="N41"/>
      <c r="O41"/>
      <c r="P41"/>
      <c r="Q41"/>
    </row>
    <row r="42" spans="13:30" x14ac:dyDescent="0.2">
      <c r="M42"/>
      <c r="N42"/>
      <c r="O42"/>
      <c r="P42"/>
      <c r="Q42"/>
    </row>
  </sheetData>
  <mergeCells count="10">
    <mergeCell ref="A1:A2"/>
    <mergeCell ref="W1:W2"/>
    <mergeCell ref="P38:P40"/>
    <mergeCell ref="Q38:Q40"/>
    <mergeCell ref="R38:R40"/>
    <mergeCell ref="X1:Y1"/>
    <mergeCell ref="Z1:AA1"/>
    <mergeCell ref="B1:I1"/>
    <mergeCell ref="J1:Q1"/>
    <mergeCell ref="R1:V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26C77-4F29-0949-B050-1674ECB21704}">
  <dimension ref="A1:U65"/>
  <sheetViews>
    <sheetView topLeftCell="E1" workbookViewId="0">
      <selection activeCell="L1" sqref="L1:P1"/>
    </sheetView>
  </sheetViews>
  <sheetFormatPr baseColWidth="10" defaultRowHeight="15" x14ac:dyDescent="0.2"/>
  <sheetData>
    <row r="1" spans="1:16" x14ac:dyDescent="0.2">
      <c r="A1" s="42" t="s">
        <v>24</v>
      </c>
      <c r="B1" s="42"/>
      <c r="C1" s="42"/>
      <c r="D1" s="42"/>
      <c r="E1" s="42"/>
      <c r="F1" s="42"/>
      <c r="G1" s="42"/>
      <c r="H1" s="42"/>
      <c r="I1" s="42"/>
      <c r="J1" s="42"/>
      <c r="L1" s="42" t="s">
        <v>28</v>
      </c>
      <c r="M1" s="42"/>
      <c r="N1" s="42"/>
      <c r="O1" s="42"/>
      <c r="P1" s="42"/>
    </row>
    <row r="2" spans="1:16" x14ac:dyDescent="0.2">
      <c r="A2" s="3">
        <v>0.9</v>
      </c>
      <c r="B2" s="3">
        <v>7.0000000000000007E-2</v>
      </c>
      <c r="C2" s="3">
        <v>0.92</v>
      </c>
      <c r="D2" s="3">
        <v>2.4E-2</v>
      </c>
      <c r="E2" s="3">
        <v>0.93</v>
      </c>
      <c r="F2" s="3">
        <v>4.2000000000000003E-2</v>
      </c>
      <c r="G2" s="3">
        <v>0.93</v>
      </c>
      <c r="H2" s="3">
        <v>0.99</v>
      </c>
      <c r="I2" s="4">
        <v>1</v>
      </c>
      <c r="J2" s="4">
        <v>1</v>
      </c>
      <c r="L2" s="3">
        <v>0.52658441</v>
      </c>
      <c r="M2" s="3">
        <v>0.82760087250000003</v>
      </c>
      <c r="N2" s="3">
        <v>4.2577299999999996</v>
      </c>
      <c r="O2" s="3">
        <v>27.697752000000001</v>
      </c>
      <c r="P2" s="4">
        <v>1</v>
      </c>
    </row>
    <row r="3" spans="1:16" x14ac:dyDescent="0.2">
      <c r="A3" s="3">
        <v>0.8</v>
      </c>
      <c r="B3" s="3">
        <v>0.12</v>
      </c>
      <c r="C3" s="3">
        <v>0.91</v>
      </c>
      <c r="D3" s="3">
        <v>4.4999999999999998E-2</v>
      </c>
      <c r="E3" s="3">
        <v>0.84</v>
      </c>
      <c r="F3" s="3">
        <v>0.128</v>
      </c>
      <c r="G3" s="3">
        <v>0.85</v>
      </c>
      <c r="H3" s="3">
        <v>0.84</v>
      </c>
      <c r="I3" s="4">
        <v>2</v>
      </c>
      <c r="J3" s="4">
        <v>1</v>
      </c>
      <c r="L3" s="3">
        <v>0.49075191000000001</v>
      </c>
      <c r="M3" s="3">
        <v>0.79660866600000002</v>
      </c>
      <c r="N3" s="3">
        <v>4.7118851299999998</v>
      </c>
      <c r="O3" s="3">
        <v>25.117883249999998</v>
      </c>
      <c r="P3" s="4">
        <v>2</v>
      </c>
    </row>
    <row r="4" spans="1:16" x14ac:dyDescent="0.2">
      <c r="A4" s="3">
        <v>0.83</v>
      </c>
      <c r="B4" s="3">
        <v>0.10199999999999999</v>
      </c>
      <c r="C4" s="3">
        <v>0.87</v>
      </c>
      <c r="D4" s="3">
        <v>3.9E-2</v>
      </c>
      <c r="E4" s="3">
        <v>0.89</v>
      </c>
      <c r="F4" s="3">
        <v>4.3999999999999997E-2</v>
      </c>
      <c r="G4" s="3">
        <v>0.87</v>
      </c>
      <c r="H4" s="3">
        <v>0.88</v>
      </c>
      <c r="I4" s="4">
        <v>3</v>
      </c>
      <c r="J4" s="4">
        <v>1</v>
      </c>
      <c r="L4" s="3">
        <v>0.47041060499999998</v>
      </c>
      <c r="M4" s="3">
        <v>0.757385248499999</v>
      </c>
      <c r="N4" s="3">
        <v>4.0792065560999999</v>
      </c>
      <c r="O4" s="3">
        <v>26.976020587499999</v>
      </c>
      <c r="P4" s="4">
        <v>3</v>
      </c>
    </row>
    <row r="5" spans="1:16" x14ac:dyDescent="0.2">
      <c r="A5" s="3">
        <v>0.93</v>
      </c>
      <c r="B5" s="3">
        <v>5.6000000000000001E-2</v>
      </c>
      <c r="C5" s="3">
        <v>0.86</v>
      </c>
      <c r="D5" s="3">
        <v>0.112</v>
      </c>
      <c r="E5" s="3">
        <v>0.92</v>
      </c>
      <c r="F5" s="3">
        <v>4.8000000000000001E-2</v>
      </c>
      <c r="G5" s="3">
        <v>0.81</v>
      </c>
      <c r="H5" s="3">
        <v>0.97</v>
      </c>
      <c r="I5" s="4">
        <v>4</v>
      </c>
      <c r="J5" s="4">
        <v>1</v>
      </c>
      <c r="L5" s="3">
        <v>0.52780126139999994</v>
      </c>
      <c r="M5" s="3">
        <v>0.89677548480000002</v>
      </c>
      <c r="N5" s="3">
        <v>4.6065476078999996</v>
      </c>
      <c r="O5" s="3">
        <v>27.675384092999895</v>
      </c>
      <c r="P5" s="4">
        <v>4</v>
      </c>
    </row>
    <row r="6" spans="1:16" x14ac:dyDescent="0.2">
      <c r="A6" s="3">
        <v>0.99</v>
      </c>
      <c r="B6" s="3">
        <v>5.0000000000000001E-3</v>
      </c>
      <c r="C6" s="3">
        <v>0.92</v>
      </c>
      <c r="D6" s="3">
        <v>1.6E-2</v>
      </c>
      <c r="E6" s="3">
        <v>0.8</v>
      </c>
      <c r="F6" s="3">
        <v>0.1</v>
      </c>
      <c r="G6" s="3">
        <v>0.88</v>
      </c>
      <c r="H6" s="3">
        <v>0.89</v>
      </c>
      <c r="I6" s="4">
        <v>5</v>
      </c>
      <c r="J6" s="4">
        <v>1</v>
      </c>
      <c r="L6" s="3">
        <v>0.48362850000000002</v>
      </c>
      <c r="M6" s="3">
        <v>0.792986262</v>
      </c>
      <c r="N6" s="3">
        <v>4.5051614999999998</v>
      </c>
      <c r="O6" s="19">
        <v>34.716099999999997</v>
      </c>
      <c r="P6" s="4">
        <v>5</v>
      </c>
    </row>
    <row r="7" spans="1:16" x14ac:dyDescent="0.2">
      <c r="A7" s="3">
        <v>0.94</v>
      </c>
      <c r="B7" s="3">
        <v>3.5999999999999997E-2</v>
      </c>
      <c r="C7" s="3">
        <v>0.96</v>
      </c>
      <c r="D7" s="3">
        <v>8.0000000000000002E-3</v>
      </c>
      <c r="E7" s="3">
        <v>0.84</v>
      </c>
      <c r="F7" s="3">
        <v>1.6E-2</v>
      </c>
      <c r="G7" s="3">
        <v>0.85</v>
      </c>
      <c r="H7" s="3">
        <v>0.92</v>
      </c>
      <c r="I7" s="4">
        <v>6</v>
      </c>
      <c r="J7" s="4">
        <v>1</v>
      </c>
      <c r="L7" s="3">
        <v>0.58920943999999997</v>
      </c>
      <c r="M7" s="3">
        <v>0.86419766399999898</v>
      </c>
      <c r="N7" s="3">
        <v>4.3153864000000004</v>
      </c>
      <c r="O7" s="3">
        <v>25.2711504</v>
      </c>
      <c r="P7" s="4">
        <v>6</v>
      </c>
    </row>
    <row r="8" spans="1:16" x14ac:dyDescent="0.2">
      <c r="A8" s="3">
        <v>0.86</v>
      </c>
      <c r="B8" s="3">
        <v>1.4E-2</v>
      </c>
      <c r="C8" s="3">
        <v>0.94</v>
      </c>
      <c r="D8" s="3">
        <v>1.7999999999999999E-2</v>
      </c>
      <c r="E8" s="3">
        <v>0.82</v>
      </c>
      <c r="F8" s="3">
        <v>0.09</v>
      </c>
      <c r="G8" s="3">
        <v>0.9</v>
      </c>
      <c r="H8" s="3">
        <v>0.86</v>
      </c>
      <c r="I8" s="4">
        <v>7</v>
      </c>
      <c r="J8" s="4">
        <v>1</v>
      </c>
      <c r="L8" s="3">
        <v>0.50575143750000007</v>
      </c>
      <c r="M8" s="3">
        <v>0.81817156079999909</v>
      </c>
      <c r="N8" s="3">
        <v>4.6999864191999894</v>
      </c>
      <c r="O8" s="3">
        <v>27.0993268</v>
      </c>
      <c r="P8" s="4">
        <v>7</v>
      </c>
    </row>
    <row r="9" spans="1:16" x14ac:dyDescent="0.2">
      <c r="A9" s="3">
        <v>0.89</v>
      </c>
      <c r="B9" s="3">
        <v>4.3999999999999997E-2</v>
      </c>
      <c r="C9" s="3">
        <v>0.96</v>
      </c>
      <c r="D9" s="3">
        <v>4.0000000000000001E-3</v>
      </c>
      <c r="E9" s="3">
        <v>0.95</v>
      </c>
      <c r="F9" s="3">
        <v>1.4999999999999999E-2</v>
      </c>
      <c r="G9" s="3">
        <v>0.95</v>
      </c>
      <c r="H9" s="3">
        <v>0.99</v>
      </c>
      <c r="I9" s="4">
        <v>8</v>
      </c>
      <c r="J9" s="4">
        <v>1</v>
      </c>
      <c r="L9" s="3">
        <v>0.49546761</v>
      </c>
      <c r="M9" s="3">
        <v>8.6010009540000001E-2</v>
      </c>
      <c r="N9" s="3">
        <v>4.9789572</v>
      </c>
      <c r="O9" s="3">
        <v>34.114251599999903</v>
      </c>
      <c r="P9" s="4">
        <v>8</v>
      </c>
    </row>
    <row r="10" spans="1:16" x14ac:dyDescent="0.2">
      <c r="A10" s="3">
        <v>0.95</v>
      </c>
      <c r="B10" s="3">
        <v>0.03</v>
      </c>
      <c r="C10" s="3">
        <v>0.99</v>
      </c>
      <c r="D10" s="3">
        <v>1E-3</v>
      </c>
      <c r="E10" s="3">
        <v>0.85</v>
      </c>
      <c r="F10" s="3">
        <v>7.4999999999999997E-2</v>
      </c>
      <c r="G10" s="3">
        <v>0.81</v>
      </c>
      <c r="H10" s="3">
        <v>0.9</v>
      </c>
      <c r="I10" s="4">
        <v>9</v>
      </c>
      <c r="J10" s="4">
        <v>1</v>
      </c>
      <c r="L10" s="3">
        <v>0.59426493749999998</v>
      </c>
      <c r="M10" s="3">
        <v>0.85985202800000005</v>
      </c>
      <c r="N10" s="3">
        <v>5.0248216499999998</v>
      </c>
      <c r="O10" s="3">
        <v>29.482784500000001</v>
      </c>
      <c r="P10" s="4">
        <v>9</v>
      </c>
    </row>
    <row r="11" spans="1:16" x14ac:dyDescent="0.2">
      <c r="A11" s="3">
        <v>0.95</v>
      </c>
      <c r="B11" s="3">
        <v>2.5000000000000001E-2</v>
      </c>
      <c r="C11" s="3">
        <v>0.82</v>
      </c>
      <c r="D11" s="3">
        <v>0.108</v>
      </c>
      <c r="E11" s="3">
        <v>0.82</v>
      </c>
      <c r="F11" s="3">
        <v>0.14399999999999999</v>
      </c>
      <c r="G11" s="3">
        <v>0.86</v>
      </c>
      <c r="H11" s="3">
        <v>0.84</v>
      </c>
      <c r="I11" s="4">
        <v>10</v>
      </c>
      <c r="J11" s="4">
        <v>1</v>
      </c>
      <c r="L11" s="3">
        <v>0.59097783500000001</v>
      </c>
      <c r="M11" s="3">
        <v>0.93060616799999996</v>
      </c>
      <c r="N11" s="3">
        <v>4.2683705999999901</v>
      </c>
      <c r="O11" s="3">
        <v>25.71820675</v>
      </c>
      <c r="P11" s="4">
        <v>10</v>
      </c>
    </row>
    <row r="12" spans="1:16" x14ac:dyDescent="0.2">
      <c r="A12" s="3">
        <v>0.97</v>
      </c>
      <c r="B12" s="3">
        <v>8.9999999999999993E-3</v>
      </c>
      <c r="C12" s="3">
        <v>0.91</v>
      </c>
      <c r="D12" s="3">
        <v>3.5999999999999997E-2</v>
      </c>
      <c r="E12" s="3">
        <v>0.96</v>
      </c>
      <c r="F12" s="3">
        <v>8.0000000000000002E-3</v>
      </c>
      <c r="G12" s="3">
        <v>0.98</v>
      </c>
      <c r="H12" s="3">
        <v>0.94</v>
      </c>
      <c r="I12" s="4">
        <v>11</v>
      </c>
      <c r="J12" s="4">
        <v>1</v>
      </c>
      <c r="L12" s="3">
        <v>0.46889684999999998</v>
      </c>
      <c r="M12" s="3">
        <v>0.76105370939999994</v>
      </c>
      <c r="N12" s="3">
        <v>4.9541846149999902</v>
      </c>
      <c r="O12" s="3">
        <v>30.932622000000002</v>
      </c>
      <c r="P12" s="4">
        <v>11</v>
      </c>
    </row>
    <row r="13" spans="1:16" x14ac:dyDescent="0.2">
      <c r="A13" s="3">
        <v>0.94</v>
      </c>
      <c r="B13" s="3">
        <v>4.2000000000000003E-2</v>
      </c>
      <c r="C13" s="3">
        <v>0.94</v>
      </c>
      <c r="D13" s="3">
        <v>6.0000000000000001E-3</v>
      </c>
      <c r="E13" s="3">
        <v>0.95</v>
      </c>
      <c r="F13" s="3">
        <v>2.5000000000000001E-2</v>
      </c>
      <c r="G13" s="3">
        <v>0.99</v>
      </c>
      <c r="H13" s="3">
        <v>0.81</v>
      </c>
      <c r="I13" s="4">
        <v>12</v>
      </c>
      <c r="J13" s="4">
        <v>1</v>
      </c>
      <c r="L13" s="3">
        <v>0.53484883749999901</v>
      </c>
      <c r="M13" s="3">
        <v>0.88263129251249994</v>
      </c>
      <c r="N13" s="3">
        <v>4.8772583999999899</v>
      </c>
      <c r="O13" s="3">
        <v>28.113533407999906</v>
      </c>
      <c r="P13" s="4">
        <v>12</v>
      </c>
    </row>
    <row r="14" spans="1:16" x14ac:dyDescent="0.2">
      <c r="A14" s="3">
        <v>0.86</v>
      </c>
      <c r="B14" s="3">
        <v>1.4E-2</v>
      </c>
      <c r="C14" s="3">
        <v>0.83</v>
      </c>
      <c r="D14" s="3">
        <v>0.10199999999999999</v>
      </c>
      <c r="E14" s="3">
        <v>0.86</v>
      </c>
      <c r="F14" s="3">
        <v>9.8000000000000004E-2</v>
      </c>
      <c r="G14" s="3">
        <v>0.9</v>
      </c>
      <c r="H14" s="3">
        <v>0.93</v>
      </c>
      <c r="I14" s="4">
        <v>13</v>
      </c>
      <c r="J14" s="4">
        <v>1</v>
      </c>
      <c r="L14" s="3">
        <v>0.59391535124999895</v>
      </c>
      <c r="M14" s="3">
        <v>0.80546908237499903</v>
      </c>
      <c r="N14" s="3">
        <v>4.4738149500000004</v>
      </c>
      <c r="O14" s="3">
        <v>23.5778087999999</v>
      </c>
      <c r="P14" s="4">
        <v>13</v>
      </c>
    </row>
    <row r="15" spans="1:16" x14ac:dyDescent="0.2">
      <c r="A15" s="3">
        <v>0.83</v>
      </c>
      <c r="B15" s="3">
        <v>0.11899999999999999</v>
      </c>
      <c r="C15" s="3">
        <v>0.8</v>
      </c>
      <c r="D15" s="3">
        <v>0.12</v>
      </c>
      <c r="E15" s="3">
        <v>0.91</v>
      </c>
      <c r="F15" s="3">
        <v>6.3E-2</v>
      </c>
      <c r="G15" s="3">
        <v>0.95</v>
      </c>
      <c r="H15" s="3">
        <v>0.97</v>
      </c>
      <c r="I15" s="4">
        <v>14</v>
      </c>
      <c r="J15" s="4">
        <v>1</v>
      </c>
      <c r="L15" s="3">
        <v>0.57224454999999996</v>
      </c>
      <c r="M15" s="3">
        <v>0.81405634750000011</v>
      </c>
      <c r="N15" s="3">
        <v>4.5341475999999998</v>
      </c>
      <c r="O15" s="3">
        <v>28.261771300000003</v>
      </c>
      <c r="P15" s="4">
        <v>14</v>
      </c>
    </row>
    <row r="16" spans="1:16" x14ac:dyDescent="0.2">
      <c r="A16" s="3">
        <v>0.99</v>
      </c>
      <c r="B16" s="3">
        <v>8.0000000000000002E-3</v>
      </c>
      <c r="C16" s="3">
        <v>0.9</v>
      </c>
      <c r="D16" s="3">
        <v>0.06</v>
      </c>
      <c r="E16" s="3">
        <v>0.84</v>
      </c>
      <c r="F16" s="3">
        <v>6.4000000000000001E-2</v>
      </c>
      <c r="G16" s="3">
        <v>0.89</v>
      </c>
      <c r="H16" s="3">
        <v>0.94</v>
      </c>
      <c r="I16" s="4">
        <v>15</v>
      </c>
      <c r="J16" s="4">
        <v>1</v>
      </c>
      <c r="L16" s="3">
        <v>0.61328340000000003</v>
      </c>
      <c r="M16" s="3">
        <v>0.95545516500000005</v>
      </c>
      <c r="N16" s="3">
        <v>4.4834867999999997</v>
      </c>
      <c r="O16" s="3">
        <v>28.274530500000001</v>
      </c>
      <c r="P16" s="4">
        <v>15</v>
      </c>
    </row>
    <row r="17" spans="1:16" x14ac:dyDescent="0.2">
      <c r="A17" s="3">
        <v>0.9</v>
      </c>
      <c r="B17" s="3">
        <v>0.04</v>
      </c>
      <c r="C17" s="3">
        <v>0.8</v>
      </c>
      <c r="D17" s="3">
        <v>0.12</v>
      </c>
      <c r="E17" s="3">
        <v>0.96</v>
      </c>
      <c r="F17" s="3">
        <v>2.8000000000000001E-2</v>
      </c>
      <c r="G17" s="3">
        <v>0.84</v>
      </c>
      <c r="H17" s="3">
        <v>0.88</v>
      </c>
      <c r="I17" s="4">
        <v>16</v>
      </c>
      <c r="J17" s="4">
        <v>1</v>
      </c>
      <c r="L17" s="3">
        <v>0.49068659999999997</v>
      </c>
      <c r="M17" s="3">
        <v>0.77302439999999994</v>
      </c>
      <c r="N17" s="3">
        <v>4.2951300000000003</v>
      </c>
      <c r="O17" s="3">
        <v>28.174319999999998</v>
      </c>
      <c r="P17" s="4">
        <v>16</v>
      </c>
    </row>
    <row r="18" spans="1:16" x14ac:dyDescent="0.2">
      <c r="A18" s="3">
        <v>0.83</v>
      </c>
      <c r="B18" s="3">
        <v>0.10199999999999999</v>
      </c>
      <c r="C18" s="3">
        <v>0.84</v>
      </c>
      <c r="D18" s="3">
        <v>4.8000000000000001E-2</v>
      </c>
      <c r="E18" s="3">
        <v>0.99</v>
      </c>
      <c r="F18" s="3">
        <v>7.0000000000000001E-3</v>
      </c>
      <c r="G18" s="3">
        <v>0.86</v>
      </c>
      <c r="H18" s="3">
        <v>0.89</v>
      </c>
      <c r="I18" s="4">
        <v>17</v>
      </c>
      <c r="J18" s="4">
        <v>1</v>
      </c>
      <c r="L18" s="3">
        <v>0.43865852999999999</v>
      </c>
      <c r="M18" s="3">
        <v>0.78564679709999896</v>
      </c>
      <c r="N18" s="3">
        <v>4.6576489919999888</v>
      </c>
      <c r="O18" s="3">
        <v>32.366847749999884</v>
      </c>
      <c r="P18" s="4">
        <v>17</v>
      </c>
    </row>
    <row r="19" spans="1:16" x14ac:dyDescent="0.2">
      <c r="A19" s="3">
        <v>0.85</v>
      </c>
      <c r="B19" s="3">
        <v>7.4999999999999997E-2</v>
      </c>
      <c r="C19" s="3">
        <v>0.93</v>
      </c>
      <c r="D19" s="3">
        <v>1.4E-2</v>
      </c>
      <c r="E19" s="3">
        <v>0.91</v>
      </c>
      <c r="F19" s="3">
        <v>4.4999999999999998E-2</v>
      </c>
      <c r="G19" s="3">
        <v>0.92</v>
      </c>
      <c r="H19" s="3">
        <v>0.96</v>
      </c>
      <c r="I19" s="4">
        <v>18</v>
      </c>
      <c r="J19" s="4">
        <v>1</v>
      </c>
      <c r="L19" s="3">
        <v>0.46303003124999997</v>
      </c>
      <c r="M19" s="3">
        <v>0.81579097125</v>
      </c>
      <c r="N19" s="3">
        <v>4.2156807000000001</v>
      </c>
      <c r="O19" s="3">
        <v>26.838627375000002</v>
      </c>
      <c r="P19" s="4">
        <v>18</v>
      </c>
    </row>
    <row r="20" spans="1:16" x14ac:dyDescent="0.2">
      <c r="A20" s="3">
        <v>0.92</v>
      </c>
      <c r="B20" s="3">
        <v>8.0000000000000002E-3</v>
      </c>
      <c r="C20" s="3">
        <v>0.86</v>
      </c>
      <c r="D20" s="3">
        <v>8.4000000000000005E-2</v>
      </c>
      <c r="E20" s="3">
        <v>0.91</v>
      </c>
      <c r="F20" s="3">
        <v>1.7999999999999999E-2</v>
      </c>
      <c r="G20" s="3">
        <v>0.86</v>
      </c>
      <c r="H20" s="3">
        <v>0.99</v>
      </c>
      <c r="I20" s="4">
        <v>19</v>
      </c>
      <c r="J20" s="4">
        <v>1</v>
      </c>
      <c r="L20" s="3">
        <v>0.50341564000000005</v>
      </c>
      <c r="M20" s="3">
        <v>0.87538935144999896</v>
      </c>
      <c r="N20" s="3">
        <v>4.643505664000001</v>
      </c>
      <c r="O20" s="3">
        <v>26.978238104999999</v>
      </c>
      <c r="P20" s="4">
        <v>19</v>
      </c>
    </row>
    <row r="21" spans="1:16" x14ac:dyDescent="0.2">
      <c r="A21" s="3">
        <v>0.9</v>
      </c>
      <c r="B21" s="3">
        <v>0.02</v>
      </c>
      <c r="C21" s="3">
        <v>0.83</v>
      </c>
      <c r="D21" s="3">
        <v>6.8000000000000005E-2</v>
      </c>
      <c r="E21" s="3">
        <v>0.95</v>
      </c>
      <c r="F21" s="3">
        <v>0.02</v>
      </c>
      <c r="G21" s="3">
        <v>0.81</v>
      </c>
      <c r="H21" s="3">
        <v>0.9</v>
      </c>
      <c r="I21" s="4">
        <v>20</v>
      </c>
      <c r="J21" s="4">
        <v>1</v>
      </c>
      <c r="L21" s="3">
        <v>0.46848343125000003</v>
      </c>
      <c r="M21" s="3">
        <v>0.81568424399999995</v>
      </c>
      <c r="N21" s="3">
        <v>4.00271039999999</v>
      </c>
      <c r="O21" s="3">
        <v>25.4411840624999</v>
      </c>
      <c r="P21" s="4">
        <v>20</v>
      </c>
    </row>
    <row r="22" spans="1:16" x14ac:dyDescent="0.2">
      <c r="A22" s="3">
        <v>0.97</v>
      </c>
      <c r="B22" s="3">
        <v>2.1000000000000001E-2</v>
      </c>
      <c r="C22" s="3">
        <v>0.98</v>
      </c>
      <c r="D22" s="3">
        <v>1.2E-2</v>
      </c>
      <c r="E22" s="3">
        <v>0.87</v>
      </c>
      <c r="F22" s="3">
        <v>9.0999999999999998E-2</v>
      </c>
      <c r="G22" s="3">
        <v>0.83</v>
      </c>
      <c r="H22" s="3">
        <v>0.93</v>
      </c>
      <c r="I22" s="4">
        <v>21</v>
      </c>
      <c r="J22" s="4">
        <v>1</v>
      </c>
      <c r="L22" s="3">
        <v>0.51148795624999999</v>
      </c>
      <c r="M22" s="3">
        <v>0.87408531237499898</v>
      </c>
      <c r="N22" s="3">
        <v>5.1014719680000002</v>
      </c>
      <c r="O22" s="3">
        <v>34.184276175000001</v>
      </c>
      <c r="P22" s="4">
        <v>21</v>
      </c>
    </row>
    <row r="23" spans="1:16" x14ac:dyDescent="0.2">
      <c r="A23" s="3">
        <v>0.86</v>
      </c>
      <c r="B23" s="3">
        <v>5.6000000000000001E-2</v>
      </c>
      <c r="C23" s="3">
        <v>0.89</v>
      </c>
      <c r="D23" s="3">
        <v>6.6000000000000003E-2</v>
      </c>
      <c r="E23" s="3">
        <v>0.82</v>
      </c>
      <c r="F23" s="3">
        <v>0.126</v>
      </c>
      <c r="G23" s="3">
        <v>0.83</v>
      </c>
      <c r="H23" s="3">
        <v>0.99</v>
      </c>
      <c r="I23" s="4">
        <v>22</v>
      </c>
      <c r="J23" s="4">
        <v>1</v>
      </c>
      <c r="L23" s="3">
        <v>0.714880815</v>
      </c>
      <c r="M23" s="3">
        <v>1.0547807393499899</v>
      </c>
      <c r="N23" s="3">
        <v>4.41061035999999</v>
      </c>
      <c r="O23" s="3">
        <v>22.326207749999998</v>
      </c>
      <c r="P23" s="4">
        <v>22</v>
      </c>
    </row>
    <row r="24" spans="1:16" x14ac:dyDescent="0.2">
      <c r="A24" s="3">
        <v>0.94</v>
      </c>
      <c r="B24" s="3">
        <v>4.8000000000000001E-2</v>
      </c>
      <c r="C24" s="3">
        <v>0.99</v>
      </c>
      <c r="D24" s="3">
        <v>5.0000000000000001E-3</v>
      </c>
      <c r="E24" s="3">
        <v>0.95</v>
      </c>
      <c r="F24" s="3">
        <v>0.01</v>
      </c>
      <c r="G24" s="3">
        <v>0.81</v>
      </c>
      <c r="H24" s="3">
        <v>0.86</v>
      </c>
      <c r="I24" s="4">
        <v>23</v>
      </c>
      <c r="J24" s="4">
        <v>1</v>
      </c>
      <c r="L24" s="3">
        <v>0.68239640000000001</v>
      </c>
      <c r="M24" s="3">
        <v>0.71349588887499926</v>
      </c>
      <c r="N24" s="3">
        <v>6.8469939999999898</v>
      </c>
      <c r="O24" s="3">
        <v>35.804607937499995</v>
      </c>
      <c r="P24" s="4">
        <v>23</v>
      </c>
    </row>
    <row r="25" spans="1:16" x14ac:dyDescent="0.2">
      <c r="A25" s="3">
        <v>0.93</v>
      </c>
      <c r="B25" s="3">
        <v>7.0000000000000001E-3</v>
      </c>
      <c r="C25" s="3">
        <v>0.92</v>
      </c>
      <c r="D25" s="3">
        <v>5.6000000000000001E-2</v>
      </c>
      <c r="E25" s="3">
        <v>0.84</v>
      </c>
      <c r="F25" s="3">
        <v>4.8000000000000001E-2</v>
      </c>
      <c r="G25" s="3">
        <v>0.84</v>
      </c>
      <c r="H25" s="3">
        <v>0.89</v>
      </c>
      <c r="I25" s="4">
        <v>24</v>
      </c>
      <c r="J25" s="4">
        <v>1</v>
      </c>
      <c r="L25" s="3">
        <v>0.53260456</v>
      </c>
      <c r="M25" s="3">
        <v>0.86267294189999999</v>
      </c>
      <c r="N25" s="3">
        <v>5.2418524199999998</v>
      </c>
      <c r="O25" s="3">
        <v>36.121251600000001</v>
      </c>
      <c r="P25" s="4">
        <v>24</v>
      </c>
    </row>
    <row r="26" spans="1:16" x14ac:dyDescent="0.2">
      <c r="A26" s="3">
        <v>0.97</v>
      </c>
      <c r="B26" s="3">
        <v>3.0000000000000001E-3</v>
      </c>
      <c r="C26" s="3">
        <v>0.93</v>
      </c>
      <c r="D26" s="3">
        <v>3.5000000000000003E-2</v>
      </c>
      <c r="E26" s="3">
        <v>0.91</v>
      </c>
      <c r="F26" s="3">
        <v>7.1999999999999995E-2</v>
      </c>
      <c r="G26" s="3">
        <v>0.8</v>
      </c>
      <c r="H26" s="3">
        <v>0.94</v>
      </c>
      <c r="I26" s="4">
        <v>25</v>
      </c>
      <c r="J26" s="4">
        <v>1</v>
      </c>
      <c r="L26" s="3">
        <v>0.49822144374999994</v>
      </c>
      <c r="M26" s="3">
        <v>0.80815968287500006</v>
      </c>
      <c r="N26" s="3">
        <v>4.79979479</v>
      </c>
      <c r="O26" s="3">
        <v>39.681068437500002</v>
      </c>
      <c r="P26" s="4">
        <v>25</v>
      </c>
    </row>
    <row r="27" spans="1:16" x14ac:dyDescent="0.2">
      <c r="A27" s="3">
        <v>0.84</v>
      </c>
      <c r="B27" s="3">
        <v>0.112</v>
      </c>
      <c r="C27" s="3">
        <v>0.93</v>
      </c>
      <c r="D27" s="3">
        <v>2.8000000000000001E-2</v>
      </c>
      <c r="E27" s="3">
        <v>0.93</v>
      </c>
      <c r="F27" s="3">
        <v>3.5000000000000003E-2</v>
      </c>
      <c r="G27" s="3">
        <v>0.91</v>
      </c>
      <c r="H27" s="3">
        <v>0.95</v>
      </c>
      <c r="I27" s="4">
        <v>26</v>
      </c>
      <c r="J27" s="4">
        <v>1</v>
      </c>
      <c r="L27" s="3">
        <v>0.47989241250000003</v>
      </c>
      <c r="M27" s="3">
        <v>0.8815360284</v>
      </c>
      <c r="N27" s="3">
        <v>5.2568030830000003</v>
      </c>
      <c r="O27" s="3">
        <v>35.028094500000002</v>
      </c>
      <c r="P27" s="4">
        <v>26</v>
      </c>
    </row>
    <row r="28" spans="1:16" x14ac:dyDescent="0.2">
      <c r="A28" s="3">
        <v>0.96</v>
      </c>
      <c r="B28" s="3">
        <v>2.8000000000000001E-2</v>
      </c>
      <c r="C28" s="3">
        <v>0.95</v>
      </c>
      <c r="D28" s="3">
        <v>3.5000000000000003E-2</v>
      </c>
      <c r="E28" s="3">
        <v>0.9</v>
      </c>
      <c r="F28" s="3">
        <v>0.02</v>
      </c>
      <c r="G28" s="3">
        <v>0.99</v>
      </c>
      <c r="H28" s="3">
        <v>0.83</v>
      </c>
      <c r="I28" s="4">
        <v>27</v>
      </c>
      <c r="J28" s="4">
        <v>1</v>
      </c>
      <c r="L28" s="3">
        <v>0.70373437500000002</v>
      </c>
      <c r="M28" s="3">
        <v>0.84157779712500003</v>
      </c>
      <c r="N28" s="3">
        <v>5.3733896999999899</v>
      </c>
      <c r="O28" s="3">
        <v>38.906476874999903</v>
      </c>
      <c r="P28" s="4">
        <v>27</v>
      </c>
    </row>
    <row r="29" spans="1:16" x14ac:dyDescent="0.2">
      <c r="A29" s="3">
        <v>0.87</v>
      </c>
      <c r="B29" s="3">
        <v>0.104</v>
      </c>
      <c r="C29" s="3">
        <v>0.89</v>
      </c>
      <c r="D29" s="3">
        <v>2.1999999999999999E-2</v>
      </c>
      <c r="E29" s="3">
        <v>0.8</v>
      </c>
      <c r="F29" s="3">
        <v>0.06</v>
      </c>
      <c r="G29" s="3">
        <v>0.97</v>
      </c>
      <c r="H29" s="3">
        <v>0.8</v>
      </c>
      <c r="I29" s="4">
        <v>28</v>
      </c>
      <c r="J29" s="4">
        <v>1</v>
      </c>
      <c r="L29" s="3">
        <v>0.65976532499999996</v>
      </c>
      <c r="M29" s="3">
        <v>1.0274872734</v>
      </c>
      <c r="N29" s="3">
        <v>5.4466321950000003</v>
      </c>
      <c r="O29" s="3">
        <v>16.805865999999998</v>
      </c>
      <c r="P29" s="4">
        <v>28</v>
      </c>
    </row>
    <row r="30" spans="1:16" x14ac:dyDescent="0.2">
      <c r="A30" s="3">
        <v>0.85</v>
      </c>
      <c r="B30" s="3">
        <v>7.4999999999999997E-2</v>
      </c>
      <c r="C30" s="3">
        <v>0.94</v>
      </c>
      <c r="D30" s="3">
        <v>0.03</v>
      </c>
      <c r="E30" s="3">
        <v>0.88</v>
      </c>
      <c r="F30" s="3">
        <v>4.8000000000000001E-2</v>
      </c>
      <c r="G30" s="3">
        <v>0.85</v>
      </c>
      <c r="H30" s="3">
        <v>0.81</v>
      </c>
      <c r="I30" s="4">
        <v>29</v>
      </c>
      <c r="J30" s="4">
        <v>1</v>
      </c>
      <c r="L30" s="3">
        <v>0.50749727999999994</v>
      </c>
      <c r="M30" s="3">
        <v>1.13978043399999</v>
      </c>
      <c r="N30" s="3">
        <v>5.3624922999999898</v>
      </c>
      <c r="O30" s="3">
        <v>29.074552000000001</v>
      </c>
      <c r="P30" s="4">
        <v>29</v>
      </c>
    </row>
    <row r="31" spans="1:16" x14ac:dyDescent="0.2">
      <c r="A31" s="3">
        <v>0.95</v>
      </c>
      <c r="B31" s="3">
        <v>0.03</v>
      </c>
      <c r="C31" s="3">
        <v>0.83</v>
      </c>
      <c r="D31" s="3">
        <v>3.4000000000000002E-2</v>
      </c>
      <c r="E31" s="3">
        <v>0.99</v>
      </c>
      <c r="F31" s="3">
        <v>4.0000000000000001E-3</v>
      </c>
      <c r="G31" s="3">
        <v>0.81</v>
      </c>
      <c r="H31" s="3">
        <v>0.95</v>
      </c>
      <c r="I31" s="4">
        <v>30</v>
      </c>
      <c r="J31" s="4">
        <v>1</v>
      </c>
      <c r="L31" s="3">
        <v>0.41873321249999901</v>
      </c>
      <c r="M31" s="3">
        <v>0.94245860099999901</v>
      </c>
      <c r="N31" s="3">
        <v>5.6627639999999904</v>
      </c>
      <c r="O31" s="3">
        <v>28.539465312499999</v>
      </c>
      <c r="P31" s="4">
        <v>30</v>
      </c>
    </row>
    <row r="35" spans="1:21" x14ac:dyDescent="0.2">
      <c r="A35" s="40" t="s">
        <v>29</v>
      </c>
      <c r="B35" s="40"/>
      <c r="C35" s="40"/>
      <c r="D35" s="40"/>
      <c r="E35" s="40"/>
      <c r="F35" s="40"/>
      <c r="G35" s="40"/>
      <c r="H35" s="40"/>
      <c r="I35" s="40"/>
      <c r="J35" s="40"/>
      <c r="L35" s="43" t="s">
        <v>30</v>
      </c>
      <c r="M35" s="44"/>
      <c r="N35" s="44"/>
      <c r="O35" s="44"/>
      <c r="P35" s="44"/>
      <c r="Q35" s="44"/>
      <c r="R35" s="44"/>
      <c r="S35" s="44"/>
      <c r="T35" s="44"/>
      <c r="U35" s="45"/>
    </row>
    <row r="36" spans="1:21" x14ac:dyDescent="0.2">
      <c r="A36" s="6">
        <v>1</v>
      </c>
      <c r="B36" s="6">
        <v>1</v>
      </c>
      <c r="C36" s="6">
        <v>1</v>
      </c>
      <c r="D36" s="6">
        <v>1</v>
      </c>
      <c r="E36" s="6">
        <v>1</v>
      </c>
      <c r="F36" s="6">
        <v>1</v>
      </c>
      <c r="G36" s="6">
        <v>1</v>
      </c>
      <c r="H36" s="6">
        <v>1</v>
      </c>
      <c r="I36" s="7">
        <v>1</v>
      </c>
      <c r="J36" s="7">
        <v>1</v>
      </c>
      <c r="L36" s="8">
        <v>4.2</v>
      </c>
      <c r="M36" s="8">
        <v>1.2</v>
      </c>
      <c r="N36" s="8">
        <v>1.6</v>
      </c>
      <c r="O36" s="8">
        <v>3.6</v>
      </c>
      <c r="P36" s="8">
        <v>1.9</v>
      </c>
      <c r="Q36" s="8">
        <v>1.5</v>
      </c>
      <c r="R36" s="8">
        <v>4.5</v>
      </c>
      <c r="S36" s="8">
        <v>2.5</v>
      </c>
      <c r="T36" s="7">
        <v>1</v>
      </c>
      <c r="U36" s="7">
        <v>1</v>
      </c>
    </row>
    <row r="37" spans="1:21" x14ac:dyDescent="0.2">
      <c r="A37" s="6">
        <v>1</v>
      </c>
      <c r="B37" s="6">
        <v>1</v>
      </c>
      <c r="C37" s="6">
        <v>1</v>
      </c>
      <c r="D37" s="6">
        <v>1</v>
      </c>
      <c r="E37" s="6">
        <v>1</v>
      </c>
      <c r="F37" s="6">
        <v>1</v>
      </c>
      <c r="G37" s="6">
        <v>1</v>
      </c>
      <c r="H37" s="6">
        <v>1</v>
      </c>
      <c r="I37" s="7">
        <v>2</v>
      </c>
      <c r="J37" s="7">
        <v>1</v>
      </c>
      <c r="L37" s="8">
        <v>1.9</v>
      </c>
      <c r="M37" s="8">
        <v>5</v>
      </c>
      <c r="N37" s="8">
        <v>4.5</v>
      </c>
      <c r="O37" s="8">
        <v>3</v>
      </c>
      <c r="P37" s="8">
        <v>3.1</v>
      </c>
      <c r="Q37" s="8">
        <v>2</v>
      </c>
      <c r="R37" s="8">
        <v>4.9000000000000004</v>
      </c>
      <c r="S37" s="8">
        <v>4.5999999999999996</v>
      </c>
      <c r="T37" s="7">
        <v>2</v>
      </c>
      <c r="U37" s="7">
        <v>1</v>
      </c>
    </row>
    <row r="38" spans="1:21" x14ac:dyDescent="0.2">
      <c r="A38" s="6">
        <v>1</v>
      </c>
      <c r="B38" s="6">
        <v>1</v>
      </c>
      <c r="C38" s="6">
        <v>1</v>
      </c>
      <c r="D38" s="6">
        <v>1</v>
      </c>
      <c r="E38" s="6">
        <v>1</v>
      </c>
      <c r="F38" s="6">
        <v>1</v>
      </c>
      <c r="G38" s="6">
        <v>1</v>
      </c>
      <c r="H38" s="6">
        <v>1</v>
      </c>
      <c r="I38" s="7">
        <v>3</v>
      </c>
      <c r="J38" s="7">
        <v>1</v>
      </c>
      <c r="L38" s="8">
        <v>3.1</v>
      </c>
      <c r="M38" s="8">
        <v>3.7</v>
      </c>
      <c r="N38" s="8">
        <v>4.9000000000000004</v>
      </c>
      <c r="O38" s="8">
        <v>2.9</v>
      </c>
      <c r="P38" s="8">
        <v>3</v>
      </c>
      <c r="Q38" s="8">
        <v>4.4000000000000004</v>
      </c>
      <c r="R38" s="8">
        <v>1.1000000000000001</v>
      </c>
      <c r="S38" s="8">
        <v>1.6</v>
      </c>
      <c r="T38" s="7">
        <v>3</v>
      </c>
      <c r="U38" s="7">
        <v>1</v>
      </c>
    </row>
    <row r="39" spans="1:21" x14ac:dyDescent="0.2">
      <c r="A39" s="6">
        <v>1</v>
      </c>
      <c r="B39" s="6">
        <v>1</v>
      </c>
      <c r="C39" s="6">
        <v>1</v>
      </c>
      <c r="D39" s="6">
        <v>1</v>
      </c>
      <c r="E39" s="6">
        <v>1</v>
      </c>
      <c r="F39" s="6">
        <v>1</v>
      </c>
      <c r="G39" s="6">
        <v>1</v>
      </c>
      <c r="H39" s="6">
        <v>1</v>
      </c>
      <c r="I39" s="7">
        <v>4</v>
      </c>
      <c r="J39" s="7">
        <v>1</v>
      </c>
      <c r="L39" s="8">
        <v>2.7</v>
      </c>
      <c r="M39" s="8">
        <v>5</v>
      </c>
      <c r="N39" s="8">
        <v>4.3</v>
      </c>
      <c r="O39" s="8">
        <v>3.8</v>
      </c>
      <c r="P39" s="8">
        <v>4.5999999999999996</v>
      </c>
      <c r="Q39" s="8">
        <v>2.2999999999999998</v>
      </c>
      <c r="R39" s="8">
        <v>3.6</v>
      </c>
      <c r="S39" s="8">
        <v>2.8</v>
      </c>
      <c r="T39" s="7">
        <v>4</v>
      </c>
      <c r="U39" s="7">
        <v>1</v>
      </c>
    </row>
    <row r="40" spans="1:21" x14ac:dyDescent="0.2">
      <c r="A40" s="6">
        <v>1</v>
      </c>
      <c r="B40" s="6">
        <v>1</v>
      </c>
      <c r="C40" s="6">
        <v>1</v>
      </c>
      <c r="D40" s="6">
        <v>1</v>
      </c>
      <c r="E40" s="6">
        <v>1</v>
      </c>
      <c r="F40" s="6">
        <v>1</v>
      </c>
      <c r="G40" s="6">
        <v>1</v>
      </c>
      <c r="H40" s="6">
        <v>1</v>
      </c>
      <c r="I40" s="7">
        <v>5</v>
      </c>
      <c r="J40" s="7">
        <v>1</v>
      </c>
      <c r="L40" s="8">
        <v>4.5999999999999996</v>
      </c>
      <c r="M40" s="8">
        <v>2.2999999999999998</v>
      </c>
      <c r="N40" s="8">
        <v>3.6</v>
      </c>
      <c r="O40" s="8">
        <v>4.4000000000000004</v>
      </c>
      <c r="P40" s="8">
        <v>1.6</v>
      </c>
      <c r="Q40" s="8">
        <v>2.5</v>
      </c>
      <c r="R40" s="8">
        <v>4.3</v>
      </c>
      <c r="S40" s="8">
        <v>4.2</v>
      </c>
      <c r="T40" s="7">
        <v>5</v>
      </c>
      <c r="U40" s="7">
        <v>1</v>
      </c>
    </row>
    <row r="41" spans="1:21" x14ac:dyDescent="0.2">
      <c r="A41" s="6">
        <v>1</v>
      </c>
      <c r="B41" s="6">
        <v>1</v>
      </c>
      <c r="C41" s="6">
        <v>1</v>
      </c>
      <c r="D41" s="6">
        <v>1</v>
      </c>
      <c r="E41" s="6">
        <v>1</v>
      </c>
      <c r="F41" s="6">
        <v>1</v>
      </c>
      <c r="G41" s="6">
        <v>1</v>
      </c>
      <c r="H41" s="6">
        <v>1</v>
      </c>
      <c r="I41" s="7">
        <v>6</v>
      </c>
      <c r="J41" s="7">
        <v>1</v>
      </c>
      <c r="L41" s="8">
        <v>1.6</v>
      </c>
      <c r="M41" s="8">
        <v>2.5</v>
      </c>
      <c r="N41" s="8">
        <v>4.3</v>
      </c>
      <c r="O41" s="8">
        <v>1.9</v>
      </c>
      <c r="P41" s="8">
        <v>1.5</v>
      </c>
      <c r="Q41" s="8">
        <v>4.7</v>
      </c>
      <c r="R41" s="8">
        <v>3.6</v>
      </c>
      <c r="S41" s="8">
        <v>3.3</v>
      </c>
      <c r="T41" s="7">
        <v>6</v>
      </c>
      <c r="U41" s="7">
        <v>1</v>
      </c>
    </row>
    <row r="42" spans="1:21" x14ac:dyDescent="0.2">
      <c r="A42" s="6">
        <v>1</v>
      </c>
      <c r="B42" s="6">
        <v>1</v>
      </c>
      <c r="C42" s="6">
        <v>1</v>
      </c>
      <c r="D42" s="6">
        <v>1</v>
      </c>
      <c r="E42" s="6">
        <v>1</v>
      </c>
      <c r="F42" s="6">
        <v>1</v>
      </c>
      <c r="G42" s="6">
        <v>1</v>
      </c>
      <c r="H42" s="6">
        <v>1</v>
      </c>
      <c r="I42" s="7">
        <v>7</v>
      </c>
      <c r="J42" s="7">
        <v>1</v>
      </c>
      <c r="L42" s="8">
        <v>1.5</v>
      </c>
      <c r="M42" s="8">
        <v>4.7</v>
      </c>
      <c r="N42" s="8">
        <v>3.6</v>
      </c>
      <c r="O42" s="8">
        <v>4.4000000000000004</v>
      </c>
      <c r="P42" s="8">
        <v>2.8</v>
      </c>
      <c r="Q42" s="8">
        <v>4.5</v>
      </c>
      <c r="R42" s="8">
        <v>2</v>
      </c>
      <c r="S42" s="8">
        <v>4.5</v>
      </c>
      <c r="T42" s="7">
        <v>7</v>
      </c>
      <c r="U42" s="7">
        <v>1</v>
      </c>
    </row>
    <row r="43" spans="1:21" x14ac:dyDescent="0.2">
      <c r="A43" s="6">
        <v>1</v>
      </c>
      <c r="B43" s="6">
        <v>1</v>
      </c>
      <c r="C43" s="6">
        <v>1</v>
      </c>
      <c r="D43" s="6">
        <v>1</v>
      </c>
      <c r="E43" s="6">
        <v>1</v>
      </c>
      <c r="F43" s="6">
        <v>1</v>
      </c>
      <c r="G43" s="6">
        <v>1</v>
      </c>
      <c r="H43" s="6">
        <v>1</v>
      </c>
      <c r="I43" s="7">
        <v>8</v>
      </c>
      <c r="J43" s="7">
        <v>1</v>
      </c>
      <c r="L43" s="8">
        <v>2.8</v>
      </c>
      <c r="M43" s="8">
        <v>4.5</v>
      </c>
      <c r="N43" s="8">
        <v>2</v>
      </c>
      <c r="O43" s="8">
        <v>3.3</v>
      </c>
      <c r="P43" s="8">
        <v>2.6</v>
      </c>
      <c r="Q43" s="8">
        <v>4.5</v>
      </c>
      <c r="R43" s="8">
        <v>2.2000000000000002</v>
      </c>
      <c r="S43" s="8">
        <v>1.1000000000000001</v>
      </c>
      <c r="T43" s="7">
        <v>8</v>
      </c>
      <c r="U43" s="7">
        <v>1</v>
      </c>
    </row>
    <row r="44" spans="1:21" x14ac:dyDescent="0.2">
      <c r="A44" s="6">
        <v>1</v>
      </c>
      <c r="B44" s="6">
        <v>1</v>
      </c>
      <c r="C44" s="6">
        <v>1</v>
      </c>
      <c r="D44" s="6">
        <v>1</v>
      </c>
      <c r="E44" s="6">
        <v>1</v>
      </c>
      <c r="F44" s="6">
        <v>1</v>
      </c>
      <c r="G44" s="6">
        <v>1</v>
      </c>
      <c r="H44" s="6">
        <v>1</v>
      </c>
      <c r="I44" s="7">
        <v>9</v>
      </c>
      <c r="J44" s="7">
        <v>1</v>
      </c>
      <c r="L44" s="8">
        <v>2.6</v>
      </c>
      <c r="M44" s="8">
        <v>4.5</v>
      </c>
      <c r="N44" s="8">
        <v>2.2000000000000002</v>
      </c>
      <c r="O44" s="8">
        <v>4.7</v>
      </c>
      <c r="P44" s="8">
        <v>1.7</v>
      </c>
      <c r="Q44" s="8">
        <v>1.7</v>
      </c>
      <c r="R44" s="8">
        <v>3.7</v>
      </c>
      <c r="S44" s="8">
        <v>1.2</v>
      </c>
      <c r="T44" s="7">
        <v>9</v>
      </c>
      <c r="U44" s="7">
        <v>1</v>
      </c>
    </row>
    <row r="45" spans="1:21" x14ac:dyDescent="0.2">
      <c r="A45" s="6">
        <v>1</v>
      </c>
      <c r="B45" s="6">
        <v>1</v>
      </c>
      <c r="C45" s="6">
        <v>1</v>
      </c>
      <c r="D45" s="6">
        <v>1</v>
      </c>
      <c r="E45" s="6">
        <v>1</v>
      </c>
      <c r="F45" s="6">
        <v>1</v>
      </c>
      <c r="G45" s="6">
        <v>1</v>
      </c>
      <c r="H45" s="6">
        <v>1</v>
      </c>
      <c r="I45" s="7">
        <v>10</v>
      </c>
      <c r="J45" s="7">
        <v>1</v>
      </c>
      <c r="L45" s="8">
        <v>1.7</v>
      </c>
      <c r="M45" s="8">
        <v>1.7</v>
      </c>
      <c r="N45" s="8">
        <v>3.7</v>
      </c>
      <c r="O45" s="8">
        <v>4.3</v>
      </c>
      <c r="P45" s="8">
        <v>2.4</v>
      </c>
      <c r="Q45" s="8">
        <v>4.3</v>
      </c>
      <c r="R45" s="8">
        <v>3.7</v>
      </c>
      <c r="S45" s="8">
        <v>1.7</v>
      </c>
      <c r="T45" s="7">
        <v>10</v>
      </c>
      <c r="U45" s="7">
        <v>1</v>
      </c>
    </row>
    <row r="46" spans="1:21" x14ac:dyDescent="0.2">
      <c r="A46" s="6">
        <v>1</v>
      </c>
      <c r="B46" s="6">
        <v>1</v>
      </c>
      <c r="C46" s="6">
        <v>1</v>
      </c>
      <c r="D46" s="6">
        <v>1</v>
      </c>
      <c r="E46" s="6">
        <v>1</v>
      </c>
      <c r="F46" s="6">
        <v>1</v>
      </c>
      <c r="G46" s="6">
        <v>1</v>
      </c>
      <c r="H46" s="6">
        <v>1</v>
      </c>
      <c r="I46" s="7">
        <v>11</v>
      </c>
      <c r="J46" s="7">
        <v>1</v>
      </c>
      <c r="L46" s="8">
        <v>2.9</v>
      </c>
      <c r="M46" s="8">
        <v>4.5</v>
      </c>
      <c r="N46" s="8">
        <v>3.7</v>
      </c>
      <c r="O46" s="8">
        <v>5</v>
      </c>
      <c r="P46" s="8">
        <v>1.3</v>
      </c>
      <c r="Q46" s="8">
        <v>4.4000000000000004</v>
      </c>
      <c r="R46" s="8">
        <v>2.9</v>
      </c>
      <c r="S46" s="8">
        <v>3.1</v>
      </c>
      <c r="T46" s="7">
        <v>11</v>
      </c>
      <c r="U46" s="7">
        <v>1</v>
      </c>
    </row>
    <row r="47" spans="1:21" x14ac:dyDescent="0.2">
      <c r="A47" s="6">
        <v>1</v>
      </c>
      <c r="B47" s="6">
        <v>1</v>
      </c>
      <c r="C47" s="6">
        <v>1</v>
      </c>
      <c r="D47" s="6">
        <v>1</v>
      </c>
      <c r="E47" s="6">
        <v>1</v>
      </c>
      <c r="F47" s="6">
        <v>1</v>
      </c>
      <c r="G47" s="6">
        <v>1</v>
      </c>
      <c r="H47" s="6">
        <v>1</v>
      </c>
      <c r="I47" s="7">
        <v>12</v>
      </c>
      <c r="J47" s="7">
        <v>1</v>
      </c>
      <c r="L47" s="8">
        <v>1.3</v>
      </c>
      <c r="M47" s="8">
        <v>4.4000000000000004</v>
      </c>
      <c r="N47" s="8">
        <v>2.9</v>
      </c>
      <c r="O47" s="8">
        <v>1.8</v>
      </c>
      <c r="P47" s="8">
        <v>1.6</v>
      </c>
      <c r="Q47" s="8">
        <v>3.9</v>
      </c>
      <c r="R47" s="8">
        <v>1.1000000000000001</v>
      </c>
      <c r="S47" s="8">
        <v>2.6</v>
      </c>
      <c r="T47" s="7">
        <v>12</v>
      </c>
      <c r="U47" s="7">
        <v>1</v>
      </c>
    </row>
    <row r="48" spans="1:21" x14ac:dyDescent="0.2">
      <c r="A48" s="6">
        <v>1</v>
      </c>
      <c r="B48" s="6">
        <v>1</v>
      </c>
      <c r="C48" s="6">
        <v>1</v>
      </c>
      <c r="D48" s="6">
        <v>1</v>
      </c>
      <c r="E48" s="6">
        <v>1</v>
      </c>
      <c r="F48" s="6">
        <v>1</v>
      </c>
      <c r="G48" s="6">
        <v>1</v>
      </c>
      <c r="H48" s="6">
        <v>1</v>
      </c>
      <c r="I48" s="7">
        <v>13</v>
      </c>
      <c r="J48" s="7">
        <v>1</v>
      </c>
      <c r="L48" s="8">
        <v>1.6</v>
      </c>
      <c r="M48" s="8">
        <v>3.9</v>
      </c>
      <c r="N48" s="8">
        <v>1.1000000000000001</v>
      </c>
      <c r="O48" s="8">
        <v>3.5</v>
      </c>
      <c r="P48" s="8">
        <v>3.4</v>
      </c>
      <c r="Q48" s="8">
        <v>4.5</v>
      </c>
      <c r="R48" s="8">
        <v>4</v>
      </c>
      <c r="S48" s="8">
        <v>4.0999999999999996</v>
      </c>
      <c r="T48" s="7">
        <v>13</v>
      </c>
      <c r="U48" s="7">
        <v>1</v>
      </c>
    </row>
    <row r="49" spans="1:21" x14ac:dyDescent="0.2">
      <c r="A49" s="6">
        <v>1</v>
      </c>
      <c r="B49" s="6">
        <v>1</v>
      </c>
      <c r="C49" s="6">
        <v>1</v>
      </c>
      <c r="D49" s="6">
        <v>1</v>
      </c>
      <c r="E49" s="6">
        <v>1</v>
      </c>
      <c r="F49" s="6">
        <v>1</v>
      </c>
      <c r="G49" s="6">
        <v>1</v>
      </c>
      <c r="H49" s="6">
        <v>1</v>
      </c>
      <c r="I49" s="7">
        <v>14</v>
      </c>
      <c r="J49" s="7">
        <v>1</v>
      </c>
      <c r="L49" s="8">
        <v>3.4</v>
      </c>
      <c r="M49" s="8">
        <v>4.5</v>
      </c>
      <c r="N49" s="8">
        <v>4</v>
      </c>
      <c r="O49" s="8">
        <v>2.1</v>
      </c>
      <c r="P49" s="8">
        <v>2.5</v>
      </c>
      <c r="Q49" s="8">
        <v>1.5</v>
      </c>
      <c r="R49" s="8">
        <v>4.3</v>
      </c>
      <c r="S49" s="8">
        <v>2.8</v>
      </c>
      <c r="T49" s="7">
        <v>14</v>
      </c>
      <c r="U49" s="7">
        <v>1</v>
      </c>
    </row>
    <row r="50" spans="1:21" x14ac:dyDescent="0.2">
      <c r="A50" s="6">
        <v>1</v>
      </c>
      <c r="B50" s="6">
        <v>1</v>
      </c>
      <c r="C50" s="6">
        <v>1</v>
      </c>
      <c r="D50" s="6">
        <v>1</v>
      </c>
      <c r="E50" s="6">
        <v>1</v>
      </c>
      <c r="F50" s="6">
        <v>1</v>
      </c>
      <c r="G50" s="6">
        <v>1</v>
      </c>
      <c r="H50" s="6">
        <v>1</v>
      </c>
      <c r="I50" s="7">
        <v>15</v>
      </c>
      <c r="J50" s="7">
        <v>1</v>
      </c>
      <c r="L50" s="8">
        <v>2.8</v>
      </c>
      <c r="M50" s="8">
        <v>3.6</v>
      </c>
      <c r="N50" s="8">
        <v>4.3</v>
      </c>
      <c r="O50" s="8">
        <v>2.1</v>
      </c>
      <c r="P50" s="8">
        <v>3.7</v>
      </c>
      <c r="Q50" s="8">
        <v>1.9</v>
      </c>
      <c r="R50" s="8">
        <v>1.7</v>
      </c>
      <c r="S50" s="8">
        <v>2.6</v>
      </c>
      <c r="T50" s="7">
        <v>15</v>
      </c>
      <c r="U50" s="7">
        <v>1</v>
      </c>
    </row>
    <row r="51" spans="1:21" x14ac:dyDescent="0.2">
      <c r="A51" s="6">
        <v>1</v>
      </c>
      <c r="B51" s="6">
        <v>1</v>
      </c>
      <c r="C51" s="6">
        <v>1</v>
      </c>
      <c r="D51" s="6">
        <v>1</v>
      </c>
      <c r="E51" s="6">
        <v>1</v>
      </c>
      <c r="F51" s="6">
        <v>1</v>
      </c>
      <c r="G51" s="6">
        <v>1</v>
      </c>
      <c r="H51" s="6">
        <v>1</v>
      </c>
      <c r="I51" s="7">
        <v>16</v>
      </c>
      <c r="J51" s="7">
        <v>1</v>
      </c>
      <c r="L51" s="8">
        <v>3.7</v>
      </c>
      <c r="M51" s="8">
        <v>1.9</v>
      </c>
      <c r="N51" s="8">
        <v>1.7</v>
      </c>
      <c r="O51" s="8">
        <v>4.9000000000000004</v>
      </c>
      <c r="P51" s="8">
        <v>3.6</v>
      </c>
      <c r="Q51" s="8">
        <v>5.0999999999999996</v>
      </c>
      <c r="R51" s="8">
        <v>3.1</v>
      </c>
      <c r="S51" s="8">
        <v>1.7</v>
      </c>
      <c r="T51" s="7">
        <v>16</v>
      </c>
      <c r="U51" s="7">
        <v>1</v>
      </c>
    </row>
    <row r="52" spans="1:21" x14ac:dyDescent="0.2">
      <c r="A52" s="6">
        <v>1</v>
      </c>
      <c r="B52" s="6">
        <v>1</v>
      </c>
      <c r="C52" s="6">
        <v>1</v>
      </c>
      <c r="D52" s="6">
        <v>1</v>
      </c>
      <c r="E52" s="6">
        <v>1</v>
      </c>
      <c r="F52" s="6">
        <v>1</v>
      </c>
      <c r="G52" s="6">
        <v>1</v>
      </c>
      <c r="H52" s="6">
        <v>1</v>
      </c>
      <c r="I52" s="7">
        <v>17</v>
      </c>
      <c r="J52" s="7">
        <v>1</v>
      </c>
      <c r="L52" s="8">
        <v>3.6</v>
      </c>
      <c r="M52" s="8">
        <v>2.5</v>
      </c>
      <c r="N52" s="8">
        <v>3.1</v>
      </c>
      <c r="O52" s="8">
        <v>1.9</v>
      </c>
      <c r="P52" s="8">
        <v>3.7</v>
      </c>
      <c r="Q52" s="8">
        <v>2.2999999999999998</v>
      </c>
      <c r="R52" s="8">
        <v>2.8</v>
      </c>
      <c r="S52" s="8">
        <v>2.4</v>
      </c>
      <c r="T52" s="7">
        <v>17</v>
      </c>
      <c r="U52" s="7">
        <v>1</v>
      </c>
    </row>
    <row r="53" spans="1:21" x14ac:dyDescent="0.2">
      <c r="A53" s="6">
        <v>1</v>
      </c>
      <c r="B53" s="6">
        <v>1</v>
      </c>
      <c r="C53" s="6">
        <v>1</v>
      </c>
      <c r="D53" s="6">
        <v>1</v>
      </c>
      <c r="E53" s="6">
        <v>1</v>
      </c>
      <c r="F53" s="6">
        <v>1</v>
      </c>
      <c r="G53" s="6">
        <v>1</v>
      </c>
      <c r="H53" s="6">
        <v>1</v>
      </c>
      <c r="I53" s="7">
        <v>18</v>
      </c>
      <c r="J53" s="7">
        <v>1</v>
      </c>
      <c r="L53" s="8">
        <v>2.1</v>
      </c>
      <c r="M53" s="8">
        <v>4.4000000000000004</v>
      </c>
      <c r="N53" s="8">
        <v>2.6</v>
      </c>
      <c r="O53" s="8">
        <v>1.5</v>
      </c>
      <c r="P53" s="8">
        <v>1.1000000000000001</v>
      </c>
      <c r="Q53" s="8">
        <v>4.5</v>
      </c>
      <c r="R53" s="8">
        <v>2.6</v>
      </c>
      <c r="S53" s="8">
        <v>1.3</v>
      </c>
      <c r="T53" s="7">
        <v>18</v>
      </c>
      <c r="U53" s="7">
        <v>1</v>
      </c>
    </row>
    <row r="54" spans="1:21" x14ac:dyDescent="0.2">
      <c r="A54" s="6">
        <v>1</v>
      </c>
      <c r="B54" s="6">
        <v>1</v>
      </c>
      <c r="C54" s="6">
        <v>1</v>
      </c>
      <c r="D54" s="6">
        <v>1</v>
      </c>
      <c r="E54" s="6">
        <v>1</v>
      </c>
      <c r="F54" s="6">
        <v>1</v>
      </c>
      <c r="G54" s="6">
        <v>1</v>
      </c>
      <c r="H54" s="6">
        <v>1</v>
      </c>
      <c r="I54" s="7">
        <v>19</v>
      </c>
      <c r="J54" s="7">
        <v>1</v>
      </c>
      <c r="L54" s="8">
        <v>3.7</v>
      </c>
      <c r="M54" s="8">
        <v>1.9</v>
      </c>
      <c r="N54" s="8">
        <v>4.0999999999999996</v>
      </c>
      <c r="O54" s="8">
        <v>2</v>
      </c>
      <c r="P54" s="8">
        <v>2.9</v>
      </c>
      <c r="Q54" s="8">
        <v>1.6</v>
      </c>
      <c r="R54" s="8">
        <v>4.0999999999999996</v>
      </c>
      <c r="S54" s="8">
        <v>1.6</v>
      </c>
      <c r="T54" s="7">
        <v>19</v>
      </c>
      <c r="U54" s="7">
        <v>1</v>
      </c>
    </row>
    <row r="55" spans="1:21" x14ac:dyDescent="0.2">
      <c r="A55" s="6">
        <v>1</v>
      </c>
      <c r="B55" s="6">
        <v>1</v>
      </c>
      <c r="C55" s="6">
        <v>1</v>
      </c>
      <c r="D55" s="6">
        <v>1</v>
      </c>
      <c r="E55" s="6">
        <v>1</v>
      </c>
      <c r="F55" s="6">
        <v>1</v>
      </c>
      <c r="G55" s="6">
        <v>1</v>
      </c>
      <c r="H55" s="6">
        <v>1</v>
      </c>
      <c r="I55" s="7">
        <v>20</v>
      </c>
      <c r="J55" s="7">
        <v>1</v>
      </c>
      <c r="L55" s="8">
        <v>2.7</v>
      </c>
      <c r="M55" s="8">
        <v>4.4000000000000004</v>
      </c>
      <c r="N55" s="8">
        <v>4.2</v>
      </c>
      <c r="O55" s="8">
        <v>4.4000000000000004</v>
      </c>
      <c r="P55" s="8">
        <v>3.7</v>
      </c>
      <c r="Q55" s="8">
        <v>4.4000000000000004</v>
      </c>
      <c r="R55" s="8">
        <v>2.6</v>
      </c>
      <c r="S55" s="8">
        <v>3.4</v>
      </c>
      <c r="T55" s="7">
        <v>20</v>
      </c>
      <c r="U55" s="7">
        <v>1</v>
      </c>
    </row>
    <row r="56" spans="1:21" x14ac:dyDescent="0.2">
      <c r="A56" s="6">
        <v>1</v>
      </c>
      <c r="B56" s="6">
        <v>1</v>
      </c>
      <c r="C56" s="6">
        <v>1</v>
      </c>
      <c r="D56" s="6">
        <v>1</v>
      </c>
      <c r="E56" s="6">
        <v>1</v>
      </c>
      <c r="F56" s="6">
        <v>1</v>
      </c>
      <c r="G56" s="6">
        <v>1</v>
      </c>
      <c r="H56" s="6">
        <v>1</v>
      </c>
      <c r="I56" s="7">
        <v>21</v>
      </c>
      <c r="J56" s="7">
        <v>1</v>
      </c>
      <c r="L56" s="8">
        <v>2.2000000000000002</v>
      </c>
      <c r="M56" s="8">
        <v>3.3</v>
      </c>
      <c r="N56" s="8">
        <v>2.7</v>
      </c>
      <c r="O56" s="8">
        <v>4.3</v>
      </c>
      <c r="P56" s="8">
        <v>1.6</v>
      </c>
      <c r="Q56" s="8">
        <v>1.9</v>
      </c>
      <c r="R56" s="8">
        <v>1.5</v>
      </c>
      <c r="S56" s="8">
        <v>2.5</v>
      </c>
      <c r="T56" s="7">
        <v>21</v>
      </c>
      <c r="U56" s="7">
        <v>1</v>
      </c>
    </row>
    <row r="57" spans="1:21" x14ac:dyDescent="0.2">
      <c r="A57" s="6">
        <v>1</v>
      </c>
      <c r="B57" s="6">
        <v>1</v>
      </c>
      <c r="C57" s="6">
        <v>1</v>
      </c>
      <c r="D57" s="6">
        <v>1</v>
      </c>
      <c r="E57" s="6">
        <v>1</v>
      </c>
      <c r="F57" s="6">
        <v>1</v>
      </c>
      <c r="G57" s="6">
        <v>1</v>
      </c>
      <c r="H57" s="6">
        <v>1</v>
      </c>
      <c r="I57" s="7">
        <v>22</v>
      </c>
      <c r="J57" s="7">
        <v>1</v>
      </c>
      <c r="L57" s="8">
        <v>3.3</v>
      </c>
      <c r="M57" s="8">
        <v>4.7</v>
      </c>
      <c r="N57" s="8">
        <v>3.6</v>
      </c>
      <c r="O57" s="8">
        <v>2.5</v>
      </c>
      <c r="P57" s="8">
        <v>2.7</v>
      </c>
      <c r="Q57" s="8">
        <v>4.4000000000000004</v>
      </c>
      <c r="R57" s="8">
        <v>4.2</v>
      </c>
      <c r="S57" s="8">
        <v>3.7</v>
      </c>
      <c r="T57" s="7">
        <v>22</v>
      </c>
      <c r="U57" s="7">
        <v>1</v>
      </c>
    </row>
    <row r="58" spans="1:21" x14ac:dyDescent="0.2">
      <c r="A58" s="6">
        <v>1</v>
      </c>
      <c r="B58" s="6">
        <v>1</v>
      </c>
      <c r="C58" s="6">
        <v>1</v>
      </c>
      <c r="D58" s="6">
        <v>1</v>
      </c>
      <c r="E58" s="6">
        <v>1</v>
      </c>
      <c r="F58" s="6">
        <v>1</v>
      </c>
      <c r="G58" s="6">
        <v>1</v>
      </c>
      <c r="H58" s="6">
        <v>1</v>
      </c>
      <c r="I58" s="7">
        <v>23</v>
      </c>
      <c r="J58" s="7">
        <v>1</v>
      </c>
      <c r="L58" s="8">
        <v>3.3</v>
      </c>
      <c r="M58" s="8">
        <v>4.3</v>
      </c>
      <c r="N58" s="8">
        <v>3</v>
      </c>
      <c r="O58" s="8">
        <v>4.7</v>
      </c>
      <c r="P58" s="8">
        <v>2.2000000000000002</v>
      </c>
      <c r="Q58" s="8">
        <v>3.3</v>
      </c>
      <c r="R58" s="8">
        <v>2.7</v>
      </c>
      <c r="S58" s="8">
        <v>3.6</v>
      </c>
      <c r="T58" s="7">
        <v>23</v>
      </c>
      <c r="U58" s="7">
        <v>1</v>
      </c>
    </row>
    <row r="59" spans="1:21" x14ac:dyDescent="0.2">
      <c r="A59" s="6">
        <v>1</v>
      </c>
      <c r="B59" s="6">
        <v>1</v>
      </c>
      <c r="C59" s="6">
        <v>1</v>
      </c>
      <c r="D59" s="6">
        <v>1</v>
      </c>
      <c r="E59" s="6">
        <v>1</v>
      </c>
      <c r="F59" s="6">
        <v>1</v>
      </c>
      <c r="G59" s="6">
        <v>1</v>
      </c>
      <c r="H59" s="6">
        <v>1</v>
      </c>
      <c r="I59" s="7">
        <v>24</v>
      </c>
      <c r="J59" s="7">
        <v>1</v>
      </c>
      <c r="L59" s="8">
        <v>3.7</v>
      </c>
      <c r="M59" s="8">
        <v>1.9</v>
      </c>
      <c r="N59" s="8">
        <v>2.2999999999999998</v>
      </c>
      <c r="O59" s="8">
        <v>4.5</v>
      </c>
      <c r="P59" s="8">
        <v>3.3</v>
      </c>
      <c r="Q59" s="8">
        <v>4.7</v>
      </c>
      <c r="R59" s="8">
        <v>3.6</v>
      </c>
      <c r="S59" s="8">
        <v>5</v>
      </c>
      <c r="T59" s="7">
        <v>24</v>
      </c>
      <c r="U59" s="7">
        <v>1</v>
      </c>
    </row>
    <row r="60" spans="1:21" x14ac:dyDescent="0.2">
      <c r="A60" s="6">
        <v>1</v>
      </c>
      <c r="B60" s="6">
        <v>1</v>
      </c>
      <c r="C60" s="6">
        <v>1</v>
      </c>
      <c r="D60" s="6">
        <v>1</v>
      </c>
      <c r="E60" s="6">
        <v>1</v>
      </c>
      <c r="F60" s="6">
        <v>1</v>
      </c>
      <c r="G60" s="6">
        <v>1</v>
      </c>
      <c r="H60" s="6">
        <v>1</v>
      </c>
      <c r="I60" s="7">
        <v>25</v>
      </c>
      <c r="J60" s="7">
        <v>1</v>
      </c>
      <c r="L60" s="8">
        <v>4.0999999999999996</v>
      </c>
      <c r="M60" s="8">
        <v>1.8</v>
      </c>
      <c r="N60" s="8">
        <v>1.9</v>
      </c>
      <c r="O60" s="8">
        <v>4.5</v>
      </c>
      <c r="P60" s="8">
        <v>3.3</v>
      </c>
      <c r="Q60" s="8">
        <v>4.3</v>
      </c>
      <c r="R60" s="8">
        <v>3</v>
      </c>
      <c r="S60" s="8">
        <v>2.2999999999999998</v>
      </c>
      <c r="T60" s="7">
        <v>25</v>
      </c>
      <c r="U60" s="7">
        <v>1</v>
      </c>
    </row>
    <row r="61" spans="1:21" x14ac:dyDescent="0.2">
      <c r="A61" s="6">
        <v>1</v>
      </c>
      <c r="B61" s="6">
        <v>1</v>
      </c>
      <c r="C61" s="6">
        <v>1</v>
      </c>
      <c r="D61" s="6">
        <v>1</v>
      </c>
      <c r="E61" s="6">
        <v>1</v>
      </c>
      <c r="F61" s="6">
        <v>1</v>
      </c>
      <c r="G61" s="6">
        <v>1</v>
      </c>
      <c r="H61" s="6">
        <v>1</v>
      </c>
      <c r="I61" s="7">
        <v>26</v>
      </c>
      <c r="J61" s="7">
        <v>1</v>
      </c>
      <c r="L61" s="8">
        <v>5</v>
      </c>
      <c r="M61" s="8">
        <v>3.5</v>
      </c>
      <c r="N61" s="8">
        <v>2.2999999999999998</v>
      </c>
      <c r="O61" s="8">
        <v>4.4000000000000004</v>
      </c>
      <c r="P61" s="8">
        <v>3.7</v>
      </c>
      <c r="Q61" s="8">
        <v>1.9</v>
      </c>
      <c r="R61" s="8">
        <v>2.2999999999999998</v>
      </c>
      <c r="S61" s="8">
        <v>2.5</v>
      </c>
      <c r="T61" s="7">
        <v>26</v>
      </c>
      <c r="U61" s="7">
        <v>1</v>
      </c>
    </row>
    <row r="62" spans="1:21" x14ac:dyDescent="0.2">
      <c r="A62" s="6">
        <v>1</v>
      </c>
      <c r="B62" s="6">
        <v>1</v>
      </c>
      <c r="C62" s="6">
        <v>1</v>
      </c>
      <c r="D62" s="6">
        <v>1</v>
      </c>
      <c r="E62" s="6">
        <v>1</v>
      </c>
      <c r="F62" s="6">
        <v>1</v>
      </c>
      <c r="G62" s="6">
        <v>1</v>
      </c>
      <c r="H62" s="6">
        <v>1</v>
      </c>
      <c r="I62" s="7">
        <v>27</v>
      </c>
      <c r="J62" s="7">
        <v>1</v>
      </c>
      <c r="L62" s="8">
        <v>4.9000000000000004</v>
      </c>
      <c r="M62" s="8">
        <v>2.1</v>
      </c>
      <c r="N62" s="8">
        <v>5</v>
      </c>
      <c r="O62" s="8">
        <v>4.3</v>
      </c>
      <c r="P62" s="8">
        <v>4.0999999999999996</v>
      </c>
      <c r="Q62" s="8">
        <v>1.8</v>
      </c>
      <c r="R62" s="8">
        <v>1.9</v>
      </c>
      <c r="S62" s="8">
        <v>4.7</v>
      </c>
      <c r="T62" s="7">
        <v>27</v>
      </c>
      <c r="U62" s="7">
        <v>1</v>
      </c>
    </row>
    <row r="63" spans="1:21" x14ac:dyDescent="0.2">
      <c r="A63" s="6">
        <v>1</v>
      </c>
      <c r="B63" s="6">
        <v>1</v>
      </c>
      <c r="C63" s="6">
        <v>1</v>
      </c>
      <c r="D63" s="6">
        <v>1</v>
      </c>
      <c r="E63" s="6">
        <v>1</v>
      </c>
      <c r="F63" s="6">
        <v>1</v>
      </c>
      <c r="G63" s="6">
        <v>1</v>
      </c>
      <c r="H63" s="6">
        <v>1</v>
      </c>
      <c r="I63" s="7">
        <v>28</v>
      </c>
      <c r="J63" s="7">
        <v>1</v>
      </c>
      <c r="L63" s="8">
        <v>1.1000000000000001</v>
      </c>
      <c r="M63" s="8">
        <v>2.1</v>
      </c>
      <c r="N63" s="8">
        <v>4.8</v>
      </c>
      <c r="O63" s="8">
        <v>1.5</v>
      </c>
      <c r="P63" s="8">
        <v>5</v>
      </c>
      <c r="Q63" s="8">
        <v>3.5</v>
      </c>
      <c r="R63" s="8">
        <v>2.2999999999999998</v>
      </c>
      <c r="S63" s="8">
        <v>4.5</v>
      </c>
      <c r="T63" s="7">
        <v>28</v>
      </c>
      <c r="U63" s="7">
        <v>1</v>
      </c>
    </row>
    <row r="64" spans="1:21" x14ac:dyDescent="0.2">
      <c r="A64" s="6">
        <v>1</v>
      </c>
      <c r="B64" s="6">
        <v>1</v>
      </c>
      <c r="C64" s="6">
        <v>1</v>
      </c>
      <c r="D64" s="6">
        <v>1</v>
      </c>
      <c r="E64" s="6">
        <v>1</v>
      </c>
      <c r="F64" s="6">
        <v>1</v>
      </c>
      <c r="G64" s="6">
        <v>1</v>
      </c>
      <c r="H64" s="6">
        <v>1</v>
      </c>
      <c r="I64" s="7">
        <v>29</v>
      </c>
      <c r="J64" s="7">
        <v>1</v>
      </c>
      <c r="L64" s="8">
        <v>3.8</v>
      </c>
      <c r="M64" s="8">
        <v>4.5</v>
      </c>
      <c r="N64" s="8">
        <v>2.5</v>
      </c>
      <c r="O64" s="8">
        <v>4.2</v>
      </c>
      <c r="P64" s="8">
        <v>4.9000000000000004</v>
      </c>
      <c r="Q64" s="8">
        <v>2.1</v>
      </c>
      <c r="R64" s="8">
        <v>1.6</v>
      </c>
      <c r="S64" s="8">
        <v>4.5</v>
      </c>
      <c r="T64" s="7">
        <v>29</v>
      </c>
      <c r="U64" s="7">
        <v>1</v>
      </c>
    </row>
    <row r="65" spans="1:21" x14ac:dyDescent="0.2">
      <c r="A65" s="6">
        <v>1</v>
      </c>
      <c r="B65" s="6">
        <v>1</v>
      </c>
      <c r="C65" s="6">
        <v>1</v>
      </c>
      <c r="D65" s="6">
        <v>1</v>
      </c>
      <c r="E65" s="6">
        <v>1</v>
      </c>
      <c r="F65" s="6">
        <v>1</v>
      </c>
      <c r="G65" s="6">
        <v>1</v>
      </c>
      <c r="H65" s="6">
        <v>1</v>
      </c>
      <c r="I65" s="7">
        <v>30</v>
      </c>
      <c r="J65" s="7">
        <v>1</v>
      </c>
      <c r="L65" s="8">
        <v>4.2</v>
      </c>
      <c r="M65" s="8">
        <v>1.1000000000000001</v>
      </c>
      <c r="N65" s="8">
        <v>4.5999999999999996</v>
      </c>
      <c r="O65" s="8">
        <v>2.7</v>
      </c>
      <c r="P65" s="8">
        <v>1.1000000000000001</v>
      </c>
      <c r="Q65" s="8">
        <v>2.1</v>
      </c>
      <c r="R65" s="8">
        <v>4.8</v>
      </c>
      <c r="S65" s="8">
        <v>5</v>
      </c>
      <c r="T65" s="7">
        <v>30</v>
      </c>
      <c r="U65" s="7">
        <v>1</v>
      </c>
    </row>
  </sheetData>
  <mergeCells count="4">
    <mergeCell ref="A1:J1"/>
    <mergeCell ref="L1:P1"/>
    <mergeCell ref="A35:J35"/>
    <mergeCell ref="L35:U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90</vt:lpstr>
      <vt:lpstr>95</vt:lpstr>
      <vt:lpstr>99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2021-08-12T14:28:06Z</dcterms:created>
  <dcterms:modified xsi:type="dcterms:W3CDTF">2021-08-24T10:39:32Z</dcterms:modified>
</cp:coreProperties>
</file>