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esktop/JSS-VERACITY/Resources/VERACITY/CaseStudies/TAS/Results/"/>
    </mc:Choice>
  </mc:AlternateContent>
  <xr:revisionPtr revIDLastSave="0" documentId="13_ncr:1_{7C7304F5-5B7A-204E-81DE-DCD7397F360E}" xr6:coauthVersionLast="46" xr6:coauthVersionMax="46" xr10:uidLastSave="{00000000-0000-0000-0000-000000000000}"/>
  <bookViews>
    <workbookView xWindow="0" yWindow="460" windowWidth="25600" windowHeight="15540" xr2:uid="{00000000-000D-0000-FFFF-FFFF00000000}"/>
  </bookViews>
  <sheets>
    <sheet name="95" sheetId="9" r:id="rId1"/>
  </sheets>
  <calcPr calcId="191029"/>
</workbook>
</file>

<file path=xl/calcChain.xml><?xml version="1.0" encoding="utf-8"?>
<calcChain xmlns="http://schemas.openxmlformats.org/spreadsheetml/2006/main">
  <c r="X6" i="9" l="1"/>
  <c r="W6" i="9"/>
  <c r="Y6" i="9" s="1"/>
  <c r="O6" i="9"/>
  <c r="N6" i="9"/>
  <c r="M6" i="9"/>
  <c r="X3" i="9"/>
  <c r="W3" i="9"/>
  <c r="Y3" i="9" s="1"/>
  <c r="O3" i="9"/>
  <c r="N3" i="9"/>
  <c r="M3" i="9"/>
  <c r="X2" i="9"/>
  <c r="W2" i="9"/>
  <c r="Y2" i="9" s="1"/>
  <c r="O2" i="9"/>
  <c r="N2" i="9"/>
  <c r="M2" i="9"/>
  <c r="P2" i="9" l="1"/>
  <c r="P3" i="9"/>
  <c r="P6" i="9"/>
</calcChain>
</file>

<file path=xl/sharedStrings.xml><?xml version="1.0" encoding="utf-8"?>
<sst xmlns="http://schemas.openxmlformats.org/spreadsheetml/2006/main" count="69" uniqueCount="55">
  <si>
    <t>pAlarm1</t>
  </si>
  <si>
    <t>pPharmacy1</t>
  </si>
  <si>
    <t>pAnalysis1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</si>
  <si>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</si>
  <si>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</si>
  <si>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</si>
  <si>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</si>
  <si>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</si>
  <si>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</si>
  <si>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</si>
  <si>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</si>
  <si>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</si>
  <si>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0.4048530840203194</t>
  </si>
  <si>
    <t>.4615325157831641</t>
  </si>
  <si>
    <t>0.12390987999999996</t>
  </si>
  <si>
    <t>.1338226704000000</t>
  </si>
  <si>
    <t>4.7320000000000006E-4</t>
  </si>
  <si>
    <t>.0005631080000000</t>
  </si>
  <si>
    <t>0.48555080172332454</t>
  </si>
  <si>
    <t>.5438168979301234</t>
  </si>
  <si>
    <t>0.21595536000000007</t>
  </si>
  <si>
    <t>.2267531280000001</t>
  </si>
  <si>
    <t>5.904000000000001E-4</t>
  </si>
  <si>
    <t>.0006907680000000</t>
  </si>
  <si>
    <t>0.26645337694322274</t>
  </si>
  <si>
    <t>.2557952418654937</t>
  </si>
  <si>
    <t>0.15827920000000004</t>
  </si>
  <si>
    <t>.2089285440000000</t>
  </si>
  <si>
    <t>2.3799999999999982E-4</t>
  </si>
  <si>
    <t>.0002998800000000</t>
  </si>
  <si>
    <t>violated</t>
  </si>
  <si>
    <t>satisfied</t>
  </si>
  <si>
    <t>Decision</t>
  </si>
  <si>
    <t>ID</t>
  </si>
  <si>
    <t>Best</t>
  </si>
  <si>
    <t>% additional obs for uniform</t>
  </si>
  <si>
    <t>pAnalysis1
cost</t>
  </si>
  <si>
    <t>#obs</t>
  </si>
  <si>
    <t>0bs2-obs1</t>
  </si>
  <si>
    <t>Sr</t>
  </si>
  <si>
    <t>Satisfied</t>
  </si>
  <si>
    <t>Non-Uniform</t>
  </si>
  <si>
    <t>sr</t>
  </si>
  <si>
    <t>#rounds</t>
  </si>
  <si>
    <t>Total Cost</t>
  </si>
  <si>
    <t>RB</t>
  </si>
  <si>
    <t>Violated</t>
  </si>
  <si>
    <t>1 (15)</t>
  </si>
  <si>
    <t>2 (17)</t>
  </si>
  <si>
    <t>3 (18)</t>
  </si>
  <si>
    <t>4 (23)</t>
  </si>
  <si>
    <t>5 (27)</t>
  </si>
  <si>
    <t>ID ( experiment No)</t>
  </si>
  <si>
    <t>round budget</t>
  </si>
  <si>
    <t>#Rounds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</si>
</sst>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;[Red]#,##0"/>
  </numFmts>
  <fonts count="8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Monaco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3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'95'!$H$12:$H$41</c:f>
              <c:strCache>
                <c:ptCount val="25"/>
                <c:pt idx="0">
                  <c:v>1 (15)</c:v>
                </c:pt>
                <c:pt idx="6">
                  <c:v>2 (17)</c:v>
                </c:pt>
                <c:pt idx="12">
                  <c:v>3 (18)</c:v>
                </c:pt>
                <c:pt idx="18">
                  <c:v>4 (23)</c:v>
                </c:pt>
                <c:pt idx="24">
                  <c:v>5 (27)</c:v>
                </c:pt>
              </c:strCache>
            </c:strRef>
          </c:cat>
          <c:val>
            <c:numRef>
              <c:f>'95'!$K$12:$K$41</c:f>
              <c:numCache>
                <c:formatCode>General</c:formatCode>
                <c:ptCount val="30"/>
                <c:pt idx="0">
                  <c:v>128</c:v>
                </c:pt>
                <c:pt idx="1">
                  <c:v>35</c:v>
                </c:pt>
                <c:pt idx="2">
                  <c:v>18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120</c:v>
                </c:pt>
                <c:pt idx="7">
                  <c:v>60</c:v>
                </c:pt>
                <c:pt idx="8">
                  <c:v>31</c:v>
                </c:pt>
                <c:pt idx="9">
                  <c:v>16</c:v>
                </c:pt>
                <c:pt idx="10">
                  <c:v>9</c:v>
                </c:pt>
                <c:pt idx="11">
                  <c:v>5</c:v>
                </c:pt>
                <c:pt idx="12">
                  <c:v>144</c:v>
                </c:pt>
                <c:pt idx="13">
                  <c:v>62</c:v>
                </c:pt>
                <c:pt idx="14">
                  <c:v>32</c:v>
                </c:pt>
                <c:pt idx="15">
                  <c:v>16</c:v>
                </c:pt>
                <c:pt idx="16">
                  <c:v>9</c:v>
                </c:pt>
                <c:pt idx="17">
                  <c:v>7</c:v>
                </c:pt>
                <c:pt idx="18">
                  <c:v>174</c:v>
                </c:pt>
                <c:pt idx="19">
                  <c:v>110</c:v>
                </c:pt>
                <c:pt idx="20">
                  <c:v>51</c:v>
                </c:pt>
                <c:pt idx="21">
                  <c:v>29</c:v>
                </c:pt>
                <c:pt idx="22">
                  <c:v>15</c:v>
                </c:pt>
                <c:pt idx="23">
                  <c:v>7</c:v>
                </c:pt>
                <c:pt idx="24">
                  <c:v>192</c:v>
                </c:pt>
                <c:pt idx="25">
                  <c:v>86</c:v>
                </c:pt>
                <c:pt idx="26">
                  <c:v>35</c:v>
                </c:pt>
                <c:pt idx="27">
                  <c:v>27</c:v>
                </c:pt>
                <c:pt idx="28">
                  <c:v>15</c:v>
                </c:pt>
                <c:pt idx="2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D9-0945-970C-88CDF64FA88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84023280"/>
        <c:axId val="378598592"/>
      </c:barChart>
      <c:catAx>
        <c:axId val="38402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98592"/>
        <c:crosses val="autoZero"/>
        <c:auto val="1"/>
        <c:lblAlgn val="ctr"/>
        <c:lblOffset val="100"/>
        <c:noMultiLvlLbl val="0"/>
      </c:catAx>
      <c:valAx>
        <c:axId val="3785985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8402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241300</xdr:colOff>
      <xdr:row>9</xdr:row>
      <xdr:rowOff>139700</xdr:rowOff>
    </xdr:from>
    <xdr:to>
      <xdr:col>17</xdr:col>
      <xdr:colOff>723900</xdr:colOff>
      <xdr:row>32</xdr:row>
      <xdr:rowOff>38100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A10BD03-4F60-1F49-A237-95C6DC15C5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D47F4-0BEB-3044-B33F-08AD2BB281E3}">
  <dimension ref="A1:Z77"/>
  <sheetViews>
    <sheetView tabSelected="1" workbookViewId="0">
      <selection activeCell="E16" sqref="E16"/>
    </sheetView>
  </sheetViews>
  <sheetFormatPr baseColWidth="10" defaultRowHeight="15" x14ac:dyDescent="0.2"/>
  <cols>
    <col min="1" max="1" width="4.83203125" style="9" customWidth="1"/>
    <col min="2" max="2" width="4.1640625" style="6" customWidth="1"/>
    <col min="3" max="6" width="10.83203125" style="6"/>
    <col min="7" max="7" width="22" style="6" customWidth="1"/>
    <col min="8" max="8" width="20.33203125" style="6" customWidth="1"/>
    <col min="9" max="9" width="22.6640625" style="6" customWidth="1"/>
    <col min="10" max="10" width="19" style="6" customWidth="1"/>
    <col min="11" max="11" width="22.83203125" style="6" customWidth="1"/>
    <col min="12" max="12" width="20.33203125" style="6" customWidth="1"/>
    <col min="13" max="16384" width="10.83203125" style="6"/>
  </cols>
  <sheetData>
    <row r="1" spans="1:26" ht="32" x14ac:dyDescent="0.2">
      <c r="A1" s="25" t="s">
        <v>39</v>
      </c>
      <c r="B1" s="7" t="s">
        <v>33</v>
      </c>
      <c r="C1" s="7" t="s">
        <v>0</v>
      </c>
      <c r="D1" s="7" t="s">
        <v>1</v>
      </c>
      <c r="E1" s="7" t="s">
        <v>2</v>
      </c>
      <c r="F1" s="5" t="s">
        <v>36</v>
      </c>
      <c r="G1" s="7" t="s">
        <v>3</v>
      </c>
      <c r="H1" s="7" t="s">
        <v>5</v>
      </c>
      <c r="I1" s="7" t="s">
        <v>7</v>
      </c>
      <c r="J1" s="7" t="s">
        <v>4</v>
      </c>
      <c r="K1" s="7" t="s">
        <v>6</v>
      </c>
      <c r="L1" s="7" t="s">
        <v>8</v>
      </c>
      <c r="M1" s="7" t="s">
        <v>9</v>
      </c>
      <c r="N1" s="7" t="s">
        <v>10</v>
      </c>
      <c r="O1" s="7" t="s">
        <v>11</v>
      </c>
      <c r="P1" s="7" t="s">
        <v>32</v>
      </c>
      <c r="Q1" s="7"/>
      <c r="R1" s="1" t="s">
        <v>33</v>
      </c>
      <c r="S1" s="1" t="s">
        <v>37</v>
      </c>
      <c r="T1" s="1" t="s">
        <v>32</v>
      </c>
      <c r="U1" s="1" t="s">
        <v>37</v>
      </c>
      <c r="V1" s="1" t="s">
        <v>32</v>
      </c>
      <c r="W1" s="1" t="s">
        <v>38</v>
      </c>
      <c r="X1" s="1" t="s">
        <v>34</v>
      </c>
      <c r="Y1" s="4" t="s">
        <v>35</v>
      </c>
    </row>
    <row r="2" spans="1:26" s="13" customFormat="1" x14ac:dyDescent="0.2">
      <c r="A2" s="26">
        <v>1</v>
      </c>
      <c r="B2" s="10">
        <v>15</v>
      </c>
      <c r="C2" s="11">
        <v>0.87</v>
      </c>
      <c r="D2" s="11">
        <v>0.88</v>
      </c>
      <c r="E2" s="11">
        <v>0.91</v>
      </c>
      <c r="F2" s="12">
        <v>1</v>
      </c>
      <c r="G2" s="10" t="s">
        <v>12</v>
      </c>
      <c r="H2" s="10" t="s">
        <v>14</v>
      </c>
      <c r="I2" s="10" t="s">
        <v>16</v>
      </c>
      <c r="J2" s="10" t="s">
        <v>13</v>
      </c>
      <c r="K2" s="10" t="s">
        <v>15</v>
      </c>
      <c r="L2" s="10" t="s">
        <v>17</v>
      </c>
      <c r="M2" s="10" t="b">
        <f t="shared" ref="M2:O3" si="0">IF(J2*1000&lt;G2*1000,FALSE,TRUE)</f>
        <v>1</v>
      </c>
      <c r="N2" s="10" t="b">
        <f t="shared" ref="N2:O2" si="1">IF(K2*1000&lt;H2*1000,FALSE,TRUE)</f>
        <v>1</v>
      </c>
      <c r="O2" s="10" t="b">
        <f t="shared" si="1"/>
        <v>1</v>
      </c>
      <c r="P2" s="10" t="str">
        <f t="shared" ref="P2:P3" si="2">IF(OR(M2=FALSE,N2=FALSE,O2=FALSE),"Violated","Satisfied")</f>
        <v>Satisfied</v>
      </c>
      <c r="Q2" s="10"/>
      <c r="R2" s="3">
        <v>15</v>
      </c>
      <c r="S2" s="8">
        <v>76000</v>
      </c>
      <c r="T2" s="3" t="s">
        <v>31</v>
      </c>
      <c r="U2" s="8">
        <v>88000</v>
      </c>
      <c r="V2" s="3" t="s">
        <v>31</v>
      </c>
      <c r="W2" s="8">
        <f t="shared" ref="W2:W3" si="3">U2-S2</f>
        <v>12000</v>
      </c>
      <c r="X2" s="3" t="str">
        <f t="shared" ref="X2:X3" si="4">IF(U2=S2,"=",IF(U2&lt;S2,"Uniform","Non-Uniform"))</f>
        <v>Non-Uniform</v>
      </c>
      <c r="Y2" s="10">
        <f t="shared" ref="Y2:Y3" si="5">(ROUND(W2*100/S2,2))</f>
        <v>15.79</v>
      </c>
    </row>
    <row r="3" spans="1:26" s="13" customFormat="1" x14ac:dyDescent="0.2">
      <c r="A3" s="26">
        <v>2</v>
      </c>
      <c r="B3" s="10">
        <v>17</v>
      </c>
      <c r="C3" s="11">
        <v>0.82</v>
      </c>
      <c r="D3" s="11">
        <v>0.84</v>
      </c>
      <c r="E3" s="11">
        <v>0.82</v>
      </c>
      <c r="F3" s="12">
        <v>1</v>
      </c>
      <c r="G3" s="10" t="s">
        <v>18</v>
      </c>
      <c r="H3" s="10" t="s">
        <v>20</v>
      </c>
      <c r="I3" s="10" t="s">
        <v>22</v>
      </c>
      <c r="J3" s="10" t="s">
        <v>19</v>
      </c>
      <c r="K3" s="10" t="s">
        <v>21</v>
      </c>
      <c r="L3" s="10" t="s">
        <v>23</v>
      </c>
      <c r="M3" s="10" t="b">
        <f t="shared" si="0"/>
        <v>1</v>
      </c>
      <c r="N3" s="10" t="b">
        <f t="shared" si="0"/>
        <v>1</v>
      </c>
      <c r="O3" s="10" t="b">
        <f t="shared" si="0"/>
        <v>1</v>
      </c>
      <c r="P3" s="10" t="str">
        <f t="shared" si="2"/>
        <v>Satisfied</v>
      </c>
      <c r="Q3" s="10"/>
      <c r="R3" s="3">
        <v>17</v>
      </c>
      <c r="S3" s="8">
        <v>154000</v>
      </c>
      <c r="T3" s="3" t="s">
        <v>31</v>
      </c>
      <c r="U3" s="8">
        <v>184000</v>
      </c>
      <c r="V3" s="3" t="s">
        <v>31</v>
      </c>
      <c r="W3" s="8">
        <f t="shared" si="3"/>
        <v>30000</v>
      </c>
      <c r="X3" s="3" t="str">
        <f t="shared" si="4"/>
        <v>Non-Uniform</v>
      </c>
      <c r="Y3" s="10">
        <f t="shared" si="5"/>
        <v>19.48</v>
      </c>
    </row>
    <row r="4" spans="1:26" s="13" customFormat="1" x14ac:dyDescent="0.2">
      <c r="A4" s="26">
        <v>3</v>
      </c>
      <c r="B4" s="1">
        <v>18</v>
      </c>
      <c r="C4" s="1">
        <v>0.89</v>
      </c>
      <c r="D4" s="1">
        <v>0.83</v>
      </c>
      <c r="E4" s="1">
        <v>0.97</v>
      </c>
      <c r="F4" s="12">
        <v>1</v>
      </c>
      <c r="G4" s="1">
        <v>0.36532713767623298</v>
      </c>
      <c r="H4" s="1">
        <v>8.2907120000000001E-2</v>
      </c>
      <c r="I4" s="27">
        <v>4.2679999999999899E-4</v>
      </c>
      <c r="J4" s="1">
        <v>0.37628695180652</v>
      </c>
      <c r="K4" s="1">
        <v>0.1003176152</v>
      </c>
      <c r="L4" s="1">
        <v>5.6764399999999996E-4</v>
      </c>
      <c r="M4" s="1" t="b">
        <v>1</v>
      </c>
      <c r="N4" s="1" t="b">
        <v>1</v>
      </c>
      <c r="O4" s="1" t="b">
        <v>1</v>
      </c>
      <c r="P4" s="1" t="s">
        <v>40</v>
      </c>
      <c r="Q4" s="1"/>
      <c r="R4" s="1">
        <v>18</v>
      </c>
      <c r="S4" s="28">
        <v>100000</v>
      </c>
      <c r="T4" s="1" t="s">
        <v>31</v>
      </c>
      <c r="U4" s="28">
        <v>400000</v>
      </c>
      <c r="V4" s="1" t="s">
        <v>31</v>
      </c>
      <c r="W4" s="28">
        <v>300000</v>
      </c>
      <c r="X4" s="1" t="s">
        <v>41</v>
      </c>
      <c r="Y4" s="1">
        <v>300</v>
      </c>
      <c r="Z4" s="2"/>
    </row>
    <row r="5" spans="1:26" s="2" customFormat="1" x14ac:dyDescent="0.2">
      <c r="A5" s="2">
        <v>5</v>
      </c>
      <c r="B5" s="1">
        <v>23</v>
      </c>
      <c r="C5" s="1">
        <v>0.89</v>
      </c>
      <c r="D5" s="1">
        <v>0.93</v>
      </c>
      <c r="E5" s="1">
        <v>0.94</v>
      </c>
      <c r="F5" s="12">
        <v>1</v>
      </c>
      <c r="G5" s="1">
        <v>0.36508241034493</v>
      </c>
      <c r="H5" s="1">
        <v>8.3138240000000002E-2</v>
      </c>
      <c r="I5" s="30">
        <v>4.1359999999999899E-4</v>
      </c>
      <c r="J5" s="1">
        <v>0.48555960575875701</v>
      </c>
      <c r="K5" s="1">
        <v>7.7318563199999996E-2</v>
      </c>
      <c r="L5" s="1">
        <v>5.6663199999999996E-4</v>
      </c>
      <c r="M5" s="1" t="b">
        <v>1</v>
      </c>
      <c r="N5" s="1" t="b">
        <v>0</v>
      </c>
      <c r="O5" s="1" t="b">
        <v>1</v>
      </c>
      <c r="P5" s="1" t="s">
        <v>46</v>
      </c>
      <c r="Q5" s="1"/>
      <c r="R5" s="1">
        <v>23</v>
      </c>
      <c r="S5" s="28">
        <v>280000</v>
      </c>
      <c r="T5" s="1" t="s">
        <v>30</v>
      </c>
      <c r="U5" s="28">
        <v>320000</v>
      </c>
      <c r="V5" s="1" t="s">
        <v>30</v>
      </c>
      <c r="W5" s="28">
        <v>40000</v>
      </c>
      <c r="X5" s="1" t="s">
        <v>41</v>
      </c>
      <c r="Y5" s="1">
        <v>14.29</v>
      </c>
    </row>
    <row r="6" spans="1:26" s="13" customFormat="1" x14ac:dyDescent="0.2">
      <c r="A6" s="26">
        <v>4</v>
      </c>
      <c r="B6" s="10">
        <v>27</v>
      </c>
      <c r="C6" s="11">
        <v>0.93</v>
      </c>
      <c r="D6" s="11">
        <v>0.93</v>
      </c>
      <c r="E6" s="11">
        <v>0.85</v>
      </c>
      <c r="F6" s="12">
        <v>1</v>
      </c>
      <c r="G6" s="10" t="s">
        <v>24</v>
      </c>
      <c r="H6" s="10" t="s">
        <v>26</v>
      </c>
      <c r="I6" s="10" t="s">
        <v>28</v>
      </c>
      <c r="J6" s="10" t="s">
        <v>25</v>
      </c>
      <c r="K6" s="10" t="s">
        <v>27</v>
      </c>
      <c r="L6" s="10" t="s">
        <v>29</v>
      </c>
      <c r="M6" s="10" t="b">
        <f>IF(J6*1000&lt;G6*1000,FALSE,TRUE)</f>
        <v>0</v>
      </c>
      <c r="N6" s="10" t="b">
        <f>IF(K6*1000&lt;H6*1000,FALSE,TRUE)</f>
        <v>1</v>
      </c>
      <c r="O6" s="10" t="b">
        <f>IF(L6*1000&lt;I6*1000,FALSE,TRUE)</f>
        <v>1</v>
      </c>
      <c r="P6" s="10" t="str">
        <f>IF(OR(M6=FALSE,N6=FALSE,O6=FALSE),"Violated","Satisfied")</f>
        <v>Violated</v>
      </c>
      <c r="Q6" s="10"/>
      <c r="R6" s="3">
        <v>27</v>
      </c>
      <c r="S6" s="8">
        <v>118000</v>
      </c>
      <c r="T6" s="3" t="s">
        <v>30</v>
      </c>
      <c r="U6" s="8">
        <v>168000</v>
      </c>
      <c r="V6" s="3" t="s">
        <v>30</v>
      </c>
      <c r="W6" s="8">
        <f>U6-S6</f>
        <v>50000</v>
      </c>
      <c r="X6" s="3" t="str">
        <f>IF(U6=S6,"=",IF(U6&lt;S6,"Uniform","Non-Uniform"))</f>
        <v>Non-Uniform</v>
      </c>
      <c r="Y6" s="10">
        <f>(ROUND(W6*100/S6,2))</f>
        <v>42.37</v>
      </c>
    </row>
    <row r="11" spans="1:26" ht="16" x14ac:dyDescent="0.2">
      <c r="C11" s="14" t="s">
        <v>42</v>
      </c>
      <c r="D11" s="15" t="s">
        <v>43</v>
      </c>
      <c r="E11" s="15" t="s">
        <v>44</v>
      </c>
      <c r="F11" s="14" t="s">
        <v>45</v>
      </c>
      <c r="G11"/>
      <c r="H11" s="35" t="s">
        <v>52</v>
      </c>
      <c r="I11" s="36" t="s">
        <v>53</v>
      </c>
      <c r="J11" s="36" t="s">
        <v>44</v>
      </c>
      <c r="K11" s="35" t="s">
        <v>54</v>
      </c>
    </row>
    <row r="12" spans="1:26" x14ac:dyDescent="0.2">
      <c r="C12" s="34">
        <v>1</v>
      </c>
      <c r="D12" s="34">
        <v>128</v>
      </c>
      <c r="E12" s="34">
        <v>158750</v>
      </c>
      <c r="F12" s="40">
        <v>1250</v>
      </c>
      <c r="G12"/>
      <c r="H12" s="41" t="s">
        <v>47</v>
      </c>
      <c r="I12" s="31">
        <v>1250</v>
      </c>
      <c r="J12" s="39">
        <v>158750</v>
      </c>
      <c r="K12" s="32">
        <v>128</v>
      </c>
      <c r="L12"/>
      <c r="M12"/>
    </row>
    <row r="13" spans="1:26" x14ac:dyDescent="0.2">
      <c r="C13" s="34">
        <v>2</v>
      </c>
      <c r="D13" s="34">
        <v>120</v>
      </c>
      <c r="E13" s="34">
        <v>148750</v>
      </c>
      <c r="F13" s="40"/>
      <c r="G13"/>
      <c r="H13" s="42"/>
      <c r="I13" s="21">
        <v>2500</v>
      </c>
      <c r="J13" s="20">
        <v>85000</v>
      </c>
      <c r="K13" s="22">
        <v>35</v>
      </c>
      <c r="L13"/>
      <c r="M13"/>
    </row>
    <row r="14" spans="1:26" x14ac:dyDescent="0.2">
      <c r="C14" s="34">
        <v>3</v>
      </c>
      <c r="D14" s="34">
        <v>144</v>
      </c>
      <c r="E14" s="34">
        <v>178750</v>
      </c>
      <c r="F14" s="40"/>
      <c r="G14"/>
      <c r="H14" s="42"/>
      <c r="I14" s="21">
        <v>5000</v>
      </c>
      <c r="J14" s="20">
        <v>85000</v>
      </c>
      <c r="K14" s="22">
        <v>18</v>
      </c>
      <c r="L14"/>
      <c r="M14"/>
    </row>
    <row r="15" spans="1:26" x14ac:dyDescent="0.2">
      <c r="C15" s="34">
        <v>4</v>
      </c>
      <c r="D15" s="34">
        <v>174</v>
      </c>
      <c r="E15" s="34">
        <v>216250</v>
      </c>
      <c r="F15" s="40"/>
      <c r="G15"/>
      <c r="H15" s="42"/>
      <c r="I15" s="21">
        <v>10000</v>
      </c>
      <c r="J15" s="20">
        <v>90000</v>
      </c>
      <c r="K15" s="22">
        <v>10</v>
      </c>
      <c r="L15"/>
      <c r="M15"/>
    </row>
    <row r="16" spans="1:26" x14ac:dyDescent="0.2">
      <c r="C16" s="34">
        <v>5</v>
      </c>
      <c r="D16" s="34">
        <v>192</v>
      </c>
      <c r="E16" s="34">
        <v>238750</v>
      </c>
      <c r="F16" s="40"/>
      <c r="H16" s="42"/>
      <c r="I16" s="21">
        <v>20000</v>
      </c>
      <c r="J16" s="20">
        <v>100000</v>
      </c>
      <c r="K16" s="22">
        <v>6</v>
      </c>
      <c r="L16"/>
      <c r="M16"/>
    </row>
    <row r="17" spans="3:13" x14ac:dyDescent="0.2">
      <c r="C17" s="16">
        <v>1</v>
      </c>
      <c r="D17" s="16">
        <v>35</v>
      </c>
      <c r="E17" s="16">
        <v>85000</v>
      </c>
      <c r="F17" s="50">
        <v>2500</v>
      </c>
      <c r="H17" s="43"/>
      <c r="I17" s="31">
        <v>40000</v>
      </c>
      <c r="J17" s="32">
        <v>160000</v>
      </c>
      <c r="K17" s="32">
        <v>5</v>
      </c>
      <c r="L17"/>
      <c r="M17"/>
    </row>
    <row r="18" spans="3:13" x14ac:dyDescent="0.2">
      <c r="C18" s="16">
        <v>2</v>
      </c>
      <c r="D18" s="16">
        <v>60</v>
      </c>
      <c r="E18" s="16">
        <v>147500</v>
      </c>
      <c r="F18" s="50"/>
      <c r="H18" s="47" t="s">
        <v>48</v>
      </c>
      <c r="I18" s="3">
        <v>1250</v>
      </c>
      <c r="J18" s="34">
        <v>148750</v>
      </c>
      <c r="K18" s="34">
        <v>120</v>
      </c>
      <c r="L18"/>
      <c r="M18"/>
    </row>
    <row r="19" spans="3:13" x14ac:dyDescent="0.2">
      <c r="C19" s="16">
        <v>3</v>
      </c>
      <c r="D19" s="16">
        <v>62</v>
      </c>
      <c r="E19" s="16">
        <v>147500</v>
      </c>
      <c r="F19" s="50"/>
      <c r="H19" s="48"/>
      <c r="I19" s="24">
        <v>2500</v>
      </c>
      <c r="J19" s="23">
        <v>147500</v>
      </c>
      <c r="K19" s="23">
        <v>60</v>
      </c>
      <c r="L19"/>
      <c r="M19"/>
    </row>
    <row r="20" spans="3:13" x14ac:dyDescent="0.2">
      <c r="C20" s="16">
        <v>4</v>
      </c>
      <c r="D20" s="20">
        <v>110</v>
      </c>
      <c r="E20" s="20">
        <v>272500</v>
      </c>
      <c r="F20" s="50"/>
      <c r="H20" s="48"/>
      <c r="I20" s="24">
        <v>5000</v>
      </c>
      <c r="J20" s="23">
        <v>150000</v>
      </c>
      <c r="K20" s="23">
        <v>31</v>
      </c>
      <c r="L20"/>
      <c r="M20"/>
    </row>
    <row r="21" spans="3:13" x14ac:dyDescent="0.2">
      <c r="C21" s="16">
        <v>5</v>
      </c>
      <c r="D21" s="20">
        <v>86</v>
      </c>
      <c r="E21" s="20">
        <v>212500</v>
      </c>
      <c r="F21" s="50"/>
      <c r="H21" s="48"/>
      <c r="I21" s="24">
        <v>10000</v>
      </c>
      <c r="J21" s="23">
        <v>150000</v>
      </c>
      <c r="K21" s="23">
        <v>16</v>
      </c>
      <c r="L21"/>
      <c r="M21"/>
    </row>
    <row r="22" spans="3:13" x14ac:dyDescent="0.2">
      <c r="C22" s="17">
        <v>1</v>
      </c>
      <c r="D22" s="17">
        <v>18</v>
      </c>
      <c r="E22" s="17">
        <v>85000</v>
      </c>
      <c r="F22" s="51">
        <v>5000</v>
      </c>
      <c r="H22" s="48"/>
      <c r="I22" s="24">
        <v>20000</v>
      </c>
      <c r="J22" s="23">
        <v>160000</v>
      </c>
      <c r="K22" s="23">
        <v>9</v>
      </c>
      <c r="L22"/>
      <c r="M22"/>
    </row>
    <row r="23" spans="3:13" x14ac:dyDescent="0.2">
      <c r="C23" s="17">
        <v>2</v>
      </c>
      <c r="D23" s="17">
        <v>31</v>
      </c>
      <c r="E23" s="17">
        <v>150000</v>
      </c>
      <c r="F23" s="51"/>
      <c r="H23" s="49"/>
      <c r="I23" s="24">
        <v>40000</v>
      </c>
      <c r="J23" s="33">
        <v>160000</v>
      </c>
      <c r="K23" s="33">
        <v>5</v>
      </c>
      <c r="L23"/>
      <c r="M23"/>
    </row>
    <row r="24" spans="3:13" x14ac:dyDescent="0.2">
      <c r="C24" s="17">
        <v>3</v>
      </c>
      <c r="D24" s="17">
        <v>32</v>
      </c>
      <c r="E24" s="17">
        <v>155000</v>
      </c>
      <c r="F24" s="51"/>
      <c r="H24" s="41" t="s">
        <v>49</v>
      </c>
      <c r="I24" s="38">
        <v>1250</v>
      </c>
      <c r="J24" s="39">
        <v>178750</v>
      </c>
      <c r="K24" s="39">
        <v>144</v>
      </c>
      <c r="L24"/>
      <c r="M24"/>
    </row>
    <row r="25" spans="3:13" x14ac:dyDescent="0.2">
      <c r="C25" s="17">
        <v>4</v>
      </c>
      <c r="D25" s="17">
        <v>51</v>
      </c>
      <c r="E25" s="17">
        <v>250000</v>
      </c>
      <c r="F25" s="51"/>
      <c r="H25" s="42"/>
      <c r="I25" s="21">
        <v>2500</v>
      </c>
      <c r="J25" s="20">
        <v>147500</v>
      </c>
      <c r="K25" s="22">
        <v>62</v>
      </c>
      <c r="L25"/>
      <c r="M25"/>
    </row>
    <row r="26" spans="3:13" x14ac:dyDescent="0.2">
      <c r="C26" s="17">
        <v>5</v>
      </c>
      <c r="D26" s="17">
        <v>35</v>
      </c>
      <c r="E26" s="17">
        <v>260000</v>
      </c>
      <c r="F26" s="51"/>
      <c r="H26" s="42"/>
      <c r="I26" s="21">
        <v>5000</v>
      </c>
      <c r="J26" s="20">
        <v>155000</v>
      </c>
      <c r="K26" s="22">
        <v>32</v>
      </c>
      <c r="L26"/>
      <c r="M26"/>
    </row>
    <row r="27" spans="3:13" x14ac:dyDescent="0.2">
      <c r="C27" s="18">
        <v>1</v>
      </c>
      <c r="D27" s="18">
        <v>10</v>
      </c>
      <c r="E27" s="18">
        <v>90000</v>
      </c>
      <c r="F27" s="52">
        <v>10000</v>
      </c>
      <c r="H27" s="42"/>
      <c r="I27" s="21">
        <v>10000</v>
      </c>
      <c r="J27" s="20">
        <v>150000</v>
      </c>
      <c r="K27" s="22">
        <v>16</v>
      </c>
      <c r="L27"/>
      <c r="M27"/>
    </row>
    <row r="28" spans="3:13" x14ac:dyDescent="0.2">
      <c r="C28" s="18">
        <v>2</v>
      </c>
      <c r="D28" s="18">
        <v>16</v>
      </c>
      <c r="E28" s="18">
        <v>150000</v>
      </c>
      <c r="F28" s="52"/>
      <c r="H28" s="42"/>
      <c r="I28" s="21">
        <v>20000</v>
      </c>
      <c r="J28" s="20">
        <v>160000</v>
      </c>
      <c r="K28" s="22">
        <v>9</v>
      </c>
      <c r="L28"/>
      <c r="M28"/>
    </row>
    <row r="29" spans="3:13" x14ac:dyDescent="0.2">
      <c r="C29" s="18">
        <v>3</v>
      </c>
      <c r="D29" s="18">
        <v>16</v>
      </c>
      <c r="E29" s="18">
        <v>150000</v>
      </c>
      <c r="F29" s="52"/>
      <c r="H29" s="43"/>
      <c r="I29" s="31">
        <v>40000</v>
      </c>
      <c r="J29" s="32">
        <v>240000</v>
      </c>
      <c r="K29" s="32">
        <v>7</v>
      </c>
      <c r="L29"/>
      <c r="M29"/>
    </row>
    <row r="30" spans="3:13" x14ac:dyDescent="0.2">
      <c r="C30" s="18">
        <v>4</v>
      </c>
      <c r="D30" s="18">
        <v>29</v>
      </c>
      <c r="E30" s="18">
        <v>280000</v>
      </c>
      <c r="F30" s="52"/>
      <c r="H30" s="44" t="s">
        <v>50</v>
      </c>
      <c r="I30" s="3">
        <v>1250</v>
      </c>
      <c r="J30" s="34">
        <v>216250</v>
      </c>
      <c r="K30" s="34">
        <v>174</v>
      </c>
      <c r="L30"/>
      <c r="M30"/>
    </row>
    <row r="31" spans="3:13" x14ac:dyDescent="0.2">
      <c r="C31" s="18">
        <v>5</v>
      </c>
      <c r="D31" s="18">
        <v>27</v>
      </c>
      <c r="E31" s="18">
        <v>260000</v>
      </c>
      <c r="F31" s="52"/>
      <c r="H31" s="45"/>
      <c r="I31" s="24">
        <v>2500</v>
      </c>
      <c r="J31" s="29">
        <v>272500</v>
      </c>
      <c r="K31" s="29">
        <v>110</v>
      </c>
      <c r="L31"/>
      <c r="M31"/>
    </row>
    <row r="32" spans="3:13" x14ac:dyDescent="0.2">
      <c r="C32" s="19">
        <v>1</v>
      </c>
      <c r="D32" s="19">
        <v>6</v>
      </c>
      <c r="E32" s="19">
        <v>100000</v>
      </c>
      <c r="F32" s="53">
        <v>20000</v>
      </c>
      <c r="H32" s="45"/>
      <c r="I32" s="24">
        <v>5000</v>
      </c>
      <c r="J32" s="29">
        <v>250000</v>
      </c>
      <c r="K32" s="29">
        <v>51</v>
      </c>
    </row>
    <row r="33" spans="3:11" x14ac:dyDescent="0.2">
      <c r="C33" s="19">
        <v>2</v>
      </c>
      <c r="D33" s="19">
        <v>9</v>
      </c>
      <c r="E33" s="19">
        <v>160000</v>
      </c>
      <c r="F33" s="53"/>
      <c r="G33"/>
      <c r="H33" s="45"/>
      <c r="I33" s="24">
        <v>10000</v>
      </c>
      <c r="J33" s="29">
        <v>280000</v>
      </c>
      <c r="K33" s="29">
        <v>29</v>
      </c>
    </row>
    <row r="34" spans="3:11" x14ac:dyDescent="0.2">
      <c r="C34" s="19">
        <v>3</v>
      </c>
      <c r="D34" s="19">
        <v>9</v>
      </c>
      <c r="E34" s="19">
        <v>160000</v>
      </c>
      <c r="F34" s="53"/>
      <c r="G34"/>
      <c r="H34" s="45"/>
      <c r="I34" s="24">
        <v>20000</v>
      </c>
      <c r="J34" s="29">
        <v>280000</v>
      </c>
      <c r="K34" s="29">
        <v>15</v>
      </c>
    </row>
    <row r="35" spans="3:11" x14ac:dyDescent="0.2">
      <c r="C35" s="19">
        <v>4</v>
      </c>
      <c r="D35" s="19">
        <v>15</v>
      </c>
      <c r="E35" s="19">
        <v>280000</v>
      </c>
      <c r="F35" s="53"/>
      <c r="G35"/>
      <c r="H35" s="46"/>
      <c r="I35" s="24">
        <v>40000</v>
      </c>
      <c r="J35" s="34">
        <v>240000</v>
      </c>
      <c r="K35" s="34">
        <v>7</v>
      </c>
    </row>
    <row r="36" spans="3:11" x14ac:dyDescent="0.2">
      <c r="C36" s="19">
        <v>5</v>
      </c>
      <c r="D36" s="19">
        <v>15</v>
      </c>
      <c r="E36" s="19">
        <v>280000</v>
      </c>
      <c r="F36" s="53"/>
      <c r="G36"/>
      <c r="H36" s="41" t="s">
        <v>51</v>
      </c>
      <c r="I36" s="38">
        <v>1250</v>
      </c>
      <c r="J36" s="39">
        <v>238750</v>
      </c>
      <c r="K36" s="39">
        <v>192</v>
      </c>
    </row>
    <row r="37" spans="3:11" x14ac:dyDescent="0.2">
      <c r="C37" s="37">
        <v>1</v>
      </c>
      <c r="D37" s="37">
        <v>5</v>
      </c>
      <c r="E37" s="37">
        <v>160000</v>
      </c>
      <c r="F37" s="54">
        <v>40000</v>
      </c>
      <c r="H37" s="42"/>
      <c r="I37" s="21">
        <v>2500</v>
      </c>
      <c r="J37" s="20">
        <v>212500</v>
      </c>
      <c r="K37" s="22">
        <v>86</v>
      </c>
    </row>
    <row r="38" spans="3:11" x14ac:dyDescent="0.2">
      <c r="C38" s="37">
        <v>2</v>
      </c>
      <c r="D38" s="37">
        <v>5</v>
      </c>
      <c r="E38" s="37">
        <v>160000</v>
      </c>
      <c r="F38" s="54"/>
      <c r="H38" s="42"/>
      <c r="I38" s="21">
        <v>5000</v>
      </c>
      <c r="J38" s="20">
        <v>260000</v>
      </c>
      <c r="K38" s="22">
        <v>35</v>
      </c>
    </row>
    <row r="39" spans="3:11" x14ac:dyDescent="0.2">
      <c r="C39" s="37">
        <v>3</v>
      </c>
      <c r="D39" s="37">
        <v>7</v>
      </c>
      <c r="E39" s="37">
        <v>240000</v>
      </c>
      <c r="F39" s="54"/>
      <c r="H39" s="42"/>
      <c r="I39" s="21">
        <v>10000</v>
      </c>
      <c r="J39" s="20">
        <v>260000</v>
      </c>
      <c r="K39" s="22">
        <v>27</v>
      </c>
    </row>
    <row r="40" spans="3:11" x14ac:dyDescent="0.2">
      <c r="C40" s="37">
        <v>4</v>
      </c>
      <c r="D40" s="37">
        <v>7</v>
      </c>
      <c r="E40" s="37">
        <v>240000</v>
      </c>
      <c r="F40" s="54"/>
      <c r="H40" s="42"/>
      <c r="I40" s="31">
        <v>20000</v>
      </c>
      <c r="J40" s="32">
        <v>280000</v>
      </c>
      <c r="K40" s="32">
        <v>15</v>
      </c>
    </row>
    <row r="41" spans="3:11" x14ac:dyDescent="0.2">
      <c r="C41" s="37">
        <v>5</v>
      </c>
      <c r="D41" s="37">
        <v>9</v>
      </c>
      <c r="E41" s="37">
        <v>320000</v>
      </c>
      <c r="F41" s="54"/>
      <c r="H41" s="43"/>
      <c r="I41" s="21">
        <v>40000</v>
      </c>
      <c r="J41" s="20">
        <v>320000</v>
      </c>
      <c r="K41" s="22">
        <v>9</v>
      </c>
    </row>
    <row r="44" spans="3:11" s="9" customFormat="1" ht="16" customHeight="1" x14ac:dyDescent="0.2">
      <c r="C44" s="6"/>
      <c r="D44" s="6"/>
      <c r="E44" s="6"/>
      <c r="F44" s="6"/>
    </row>
    <row r="49" spans="3:6" s="9" customFormat="1" x14ac:dyDescent="0.2"/>
    <row r="50" spans="3:6" s="9" customFormat="1" x14ac:dyDescent="0.2">
      <c r="C50" s="6"/>
      <c r="D50" s="6"/>
      <c r="E50" s="6"/>
      <c r="F50" s="6"/>
    </row>
    <row r="54" spans="3:6" x14ac:dyDescent="0.2">
      <c r="C54" s="9"/>
      <c r="D54" s="9"/>
      <c r="E54" s="9"/>
      <c r="F54" s="9"/>
    </row>
    <row r="55" spans="3:6" s="9" customFormat="1" x14ac:dyDescent="0.2"/>
    <row r="56" spans="3:6" s="9" customFormat="1" x14ac:dyDescent="0.2">
      <c r="C56" s="6"/>
      <c r="D56" s="6"/>
      <c r="E56" s="6"/>
      <c r="F56" s="6"/>
    </row>
    <row r="60" spans="3:6" x14ac:dyDescent="0.2">
      <c r="C60" s="9"/>
      <c r="D60" s="9"/>
      <c r="E60" s="9"/>
      <c r="F60" s="9"/>
    </row>
    <row r="61" spans="3:6" s="9" customFormat="1" x14ac:dyDescent="0.2"/>
    <row r="62" spans="3:6" s="9" customFormat="1" x14ac:dyDescent="0.2">
      <c r="C62" s="6"/>
      <c r="D62" s="6"/>
      <c r="E62" s="6"/>
      <c r="F62" s="6"/>
    </row>
    <row r="66" spans="3:6" x14ac:dyDescent="0.2">
      <c r="C66" s="9"/>
      <c r="D66" s="9"/>
      <c r="E66" s="9"/>
      <c r="F66" s="9"/>
    </row>
    <row r="67" spans="3:6" s="9" customFormat="1" x14ac:dyDescent="0.2"/>
    <row r="68" spans="3:6" s="9" customFormat="1" x14ac:dyDescent="0.2">
      <c r="C68" s="6"/>
      <c r="D68" s="6"/>
      <c r="E68" s="6"/>
      <c r="F68" s="6"/>
    </row>
    <row r="72" spans="3:6" s="9" customFormat="1" x14ac:dyDescent="0.2"/>
    <row r="73" spans="3:6" x14ac:dyDescent="0.2">
      <c r="C73" s="9"/>
      <c r="D73" s="9"/>
      <c r="E73" s="9"/>
      <c r="F73" s="9"/>
    </row>
    <row r="77" spans="3:6" x14ac:dyDescent="0.2">
      <c r="C77" s="9"/>
      <c r="D77" s="9"/>
      <c r="E77" s="9"/>
      <c r="F77" s="9"/>
    </row>
  </sheetData>
  <mergeCells count="11">
    <mergeCell ref="F12:F16"/>
    <mergeCell ref="H36:H41"/>
    <mergeCell ref="H30:H35"/>
    <mergeCell ref="H24:H29"/>
    <mergeCell ref="H18:H23"/>
    <mergeCell ref="H12:H17"/>
    <mergeCell ref="F17:F21"/>
    <mergeCell ref="F22:F26"/>
    <mergeCell ref="F27:F31"/>
    <mergeCell ref="F32:F36"/>
    <mergeCell ref="F37:F41"/>
  </mergeCells>
  <dataValidations count="1">
    <dataValidation type="list" allowBlank="1" showInputMessage="1" showErrorMessage="1" sqref="T6 V6 V2:V3 T2:T3" xr:uid="{0DC19D7D-A0AB-BC47-B3D4-DF12AC29FB9F}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cp:lastPrinted>2019-11-05T17:22:56Z</cp:lastPrinted>
  <dcterms:created xsi:type="dcterms:W3CDTF">2019-11-03T17:22:23Z</dcterms:created>
  <dcterms:modified xsi:type="dcterms:W3CDTF">2021-03-10T07:16:41Z</dcterms:modified>
</cp:coreProperties>
</file>